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120" windowWidth="19440" windowHeight="8040" tabRatio="853" activeTab="1"/>
  </bookViews>
  <sheets>
    <sheet name="Исходный" sheetId="6" r:id="rId1"/>
    <sheet name="СМР с  непр" sheetId="23" r:id="rId2"/>
  </sheets>
  <definedNames>
    <definedName name="Подрядчик">Исходный!$B$4:$B$20</definedName>
    <definedName name="ФИО">Исходный!$C$4:$C$20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23" l="1"/>
  <c r="H17" i="23" s="1"/>
  <c r="H18" i="23" l="1"/>
  <c r="H19" i="23" s="1"/>
  <c r="H20" i="23" s="1"/>
  <c r="H21" i="23" l="1"/>
  <c r="G20" i="23" l="1"/>
  <c r="F20" i="23"/>
  <c r="E20" i="23"/>
  <c r="D20" i="23"/>
  <c r="H22" i="23" l="1"/>
  <c r="F10" i="23" l="1"/>
</calcChain>
</file>

<file path=xl/sharedStrings.xml><?xml version="1.0" encoding="utf-8"?>
<sst xmlns="http://schemas.openxmlformats.org/spreadsheetml/2006/main" count="61" uniqueCount="61">
  <si>
    <t>Наименование работ</t>
  </si>
  <si>
    <t>строительных работ</t>
  </si>
  <si>
    <t>монтажных работ</t>
  </si>
  <si>
    <t>оборудования, мебели, инвентаря</t>
  </si>
  <si>
    <t>прочих затрат</t>
  </si>
  <si>
    <t>итого</t>
  </si>
  <si>
    <t>РАСЧЕТ СТОИМОСТИ СТРОИТЕЛЬСТВА</t>
  </si>
  <si>
    <t>УТВЕРЖДАЮ:</t>
  </si>
  <si>
    <t>Технологическое присоединение</t>
  </si>
  <si>
    <t>СОГЛАСОВАНО:</t>
  </si>
  <si>
    <t>№ п/п</t>
  </si>
  <si>
    <t>_________________________В.А.Фомин</t>
  </si>
  <si>
    <t>Заместитель генерального директора-
Главный инженер АО "Челябинскгоргаз"</t>
  </si>
  <si>
    <t>Генеральный директор АО "Челябинскгоргаз"</t>
  </si>
  <si>
    <t>______________________________В.Г.Серадский</t>
  </si>
  <si>
    <t>Сметная стоимость, руб</t>
  </si>
  <si>
    <t>Сметная стоимость:</t>
  </si>
  <si>
    <t>Строительно-монтажные работы:</t>
  </si>
  <si>
    <t>Основание</t>
  </si>
  <si>
    <t>рублей</t>
  </si>
  <si>
    <t>Директор ООО "Гольфстрим"</t>
  </si>
  <si>
    <t>_____________В.Н. Ашихмин</t>
  </si>
  <si>
    <t>Директор ООО "УралГазСпектр"</t>
  </si>
  <si>
    <t>Директор ООО "ТехноСтрой-Ч"</t>
  </si>
  <si>
    <t>_____________В.И. Чернобаев</t>
  </si>
  <si>
    <t>Директор ООО ТПГ "Недра"</t>
  </si>
  <si>
    <t>____________Н.А. Авдеева</t>
  </si>
  <si>
    <t>Директор ООО "СК Легион-Энерго"</t>
  </si>
  <si>
    <t>________________М.Р. Насибулин</t>
  </si>
  <si>
    <t>Генеральный директор ООО "ПКФ "Челябгазстрой"</t>
  </si>
  <si>
    <t>______________Д.Г. Милюков</t>
  </si>
  <si>
    <t>Генеральный директор ООО "НПО "Факел"</t>
  </si>
  <si>
    <t>______________М.П. Докшин</t>
  </si>
  <si>
    <t>Подрядчик</t>
  </si>
  <si>
    <t>ФИО</t>
  </si>
  <si>
    <t xml:space="preserve"> </t>
  </si>
  <si>
    <t>Директор ООО "Газопроводсервис"</t>
  </si>
  <si>
    <t>__________________А.В. Бунаков</t>
  </si>
  <si>
    <t>Директор ООО фирма "ГЕФЕСТ-СТРОЙ"</t>
  </si>
  <si>
    <t>_________________В.Г. Степанов</t>
  </si>
  <si>
    <t>Директор ООО "ЭкспрессГазМонтаж - 74"</t>
  </si>
  <si>
    <t>_________________Р.И. Гафаров</t>
  </si>
  <si>
    <t>НДС 20%</t>
  </si>
  <si>
    <t>Начальник управления (специализированного в прочих отраслях)</t>
  </si>
  <si>
    <r>
      <t>Составлен(а) в ценах по состоянию: на</t>
    </r>
    <r>
      <rPr>
        <sz val="11"/>
        <color rgb="FFFF0000"/>
        <rFont val="Calibri"/>
        <family val="2"/>
        <charset val="204"/>
        <scheme val="minor"/>
      </rPr>
      <t xml:space="preserve"> 3 квартал 2018</t>
    </r>
    <r>
      <rPr>
        <sz val="11"/>
        <color theme="1"/>
        <rFont val="Calibri"/>
        <family val="2"/>
        <charset val="204"/>
        <scheme val="minor"/>
      </rPr>
      <t xml:space="preserve"> года</t>
    </r>
  </si>
  <si>
    <t xml:space="preserve">_________________А.С. Ядрешников </t>
  </si>
  <si>
    <t>Объект: Газопровод низкого давления от точки подключения до границы земельного участка по адресу: г. Челябинск, Металлургический район, ул. Богдана Хмельницкого, 99. Технологическое присоединение</t>
  </si>
  <si>
    <t xml:space="preserve">ИТОГО </t>
  </si>
  <si>
    <t>ВСЕГО c НДС</t>
  </si>
  <si>
    <t>Ю.А. Седов</t>
  </si>
  <si>
    <t>ЛС №1</t>
  </si>
  <si>
    <t>Технологическое присоединение.</t>
  </si>
  <si>
    <t>___________________/</t>
  </si>
  <si>
    <t xml:space="preserve">Генеральный директор  АО "Челябинскгоргаз" </t>
  </si>
  <si>
    <t>______________________/ В.Г. Серадский</t>
  </si>
  <si>
    <t>Составлен (а) в ценах на 2 квартал 2020 года</t>
  </si>
  <si>
    <t>Резерв средств на непредвиденные расходы 2 %</t>
  </si>
  <si>
    <t>Итого</t>
  </si>
  <si>
    <t>Исп. Копылова Е.В.</t>
  </si>
  <si>
    <t>Коэффициент на производство работ в зимнее время 3,3%</t>
  </si>
  <si>
    <t>Газопровод низкого давления от точки подключения до границы земельного участка по адресу: г. Челябинск, Ленинский район,                                                                                           улица 1-я Сочинская, дом 12. Технологическое присоединение.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</si>
</sst>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0" fillId="0" borderId="0">
      <alignment horizontal="center"/>
    </xf>
    <xf numFmtId="0" fontId="11" fillId="0" borderId="0"/>
    <xf numFmtId="0" fontId="10" fillId="0" borderId="0"/>
    <xf numFmtId="0" fontId="11" fillId="0" borderId="0"/>
    <xf numFmtId="0" fontId="10" fillId="0" borderId="1">
      <alignment horizontal="center" wrapText="1"/>
    </xf>
    <xf numFmtId="0" fontId="10" fillId="0" borderId="0">
      <alignment horizontal="right" vertical="top" wrapText="1"/>
    </xf>
    <xf numFmtId="0" fontId="10" fillId="0" borderId="0">
      <alignment horizontal="left" vertical="top"/>
    </xf>
  </cellStyleXfs>
  <cellXfs count="56">
    <xf numFmtId="0" fontId="0" fillId="0" borderId="0" xfId="0"/>
    <xf numFmtId="0" fontId="3" fillId="0" borderId="7" xfId="0" applyFont="1" applyBorder="1" applyAlignment="1">
      <alignment horizontal="left" vertical="center" wrapText="1"/>
    </xf>
    <xf numFmtId="0" fontId="1" fillId="0" borderId="0" xfId="0" applyFont="1"/>
    <xf numFmtId="43" fontId="3" fillId="0" borderId="5" xfId="0" applyNumberFormat="1" applyFont="1" applyBorder="1" applyAlignment="1">
      <alignment horizontal="center" vertical="center" wrapText="1"/>
    </xf>
    <xf numFmtId="0" fontId="4" fillId="0" borderId="0" xfId="0" applyFont="1"/>
    <xf numFmtId="43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0" xfId="0" applyFont="1"/>
    <xf numFmtId="0" fontId="6" fillId="0" borderId="5" xfId="0" applyFont="1" applyBorder="1" applyAlignment="1">
      <alignment horizontal="center" vertical="top" wrapText="1"/>
    </xf>
    <xf numFmtId="43" fontId="3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Border="1"/>
    <xf numFmtId="0" fontId="5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/>
    <xf numFmtId="0" fontId="1" fillId="0" borderId="9" xfId="0" applyFont="1" applyBorder="1"/>
    <xf numFmtId="0" fontId="1" fillId="0" borderId="0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8" fillId="0" borderId="9" xfId="0" applyFont="1" applyBorder="1"/>
    <xf numFmtId="0" fontId="8" fillId="0" borderId="0" xfId="0" applyFont="1" applyBorder="1" applyAlignment="1">
      <alignment horizontal="left" vertical="top"/>
    </xf>
    <xf numFmtId="0" fontId="0" fillId="0" borderId="13" xfId="0" applyBorder="1"/>
    <xf numFmtId="0" fontId="1" fillId="0" borderId="14" xfId="0" applyFont="1" applyBorder="1"/>
    <xf numFmtId="0" fontId="0" fillId="0" borderId="15" xfId="0" applyBorder="1"/>
    <xf numFmtId="0" fontId="8" fillId="0" borderId="0" xfId="0" applyFont="1"/>
    <xf numFmtId="0" fontId="0" fillId="2" borderId="0" xfId="0" applyFill="1"/>
    <xf numFmtId="0" fontId="2" fillId="0" borderId="5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right" vertical="center" wrapText="1"/>
    </xf>
    <xf numFmtId="4" fontId="12" fillId="0" borderId="1" xfId="6" applyNumberFormat="1" applyFont="1" applyBorder="1" applyAlignment="1">
      <alignment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7" fillId="2" borderId="0" xfId="0" applyFont="1" applyFill="1" applyAlignment="1">
      <alignment horizontal="left" vertical="top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  <xf numFmtId="0" fontId="5" fillId="0" borderId="2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43" fontId="1" fillId="0" borderId="0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8">
    <cellStyle name="Итоги" xfId="6"/>
    <cellStyle name="ИтогоБазЦ" xfId="3"/>
    <cellStyle name="ИтогоРесМет" xfId="4"/>
    <cellStyle name="ЛокСмета" xfId="5"/>
    <cellStyle name="Обычный" xfId="0" builtinId="0"/>
    <cellStyle name="Обычный 2" xfId="2"/>
    <cellStyle name="Титул" xfId="1"/>
    <cellStyle name="Хвост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zoomScale="120" zoomScaleNormal="120" workbookViewId="0">
      <selection activeCell="B6" sqref="B6"/>
    </sheetView>
  </sheetViews>
  <sheetFormatPr defaultRowHeight="15" x14ac:dyDescent="0.25"/>
  <cols>
    <col min="1" max="1" width="3.5703125" customWidth="1"/>
    <col min="2" max="2" width="36.42578125" customWidth="1"/>
    <col min="3" max="3" width="13.42578125" customWidth="1"/>
    <col min="4" max="4" width="11.28515625" customWidth="1"/>
    <col min="5" max="5" width="11" customWidth="1"/>
    <col min="6" max="7" width="11.7109375" customWidth="1"/>
  </cols>
  <sheetData>
    <row r="1" spans="1:7" s="26" customFormat="1" ht="45.75" customHeight="1" x14ac:dyDescent="0.25">
      <c r="A1" s="33" t="s">
        <v>46</v>
      </c>
      <c r="B1" s="33"/>
      <c r="C1" s="33"/>
      <c r="D1" s="33"/>
      <c r="E1" s="33"/>
      <c r="F1" s="33"/>
      <c r="G1" s="33"/>
    </row>
    <row r="2" spans="1:7" ht="12.75" customHeight="1" x14ac:dyDescent="0.25"/>
    <row r="3" spans="1:7" x14ac:dyDescent="0.25">
      <c r="A3" t="s">
        <v>44</v>
      </c>
    </row>
    <row r="4" spans="1:7" x14ac:dyDescent="0.25">
      <c r="B4" s="17" t="s">
        <v>33</v>
      </c>
      <c r="C4" s="18" t="s">
        <v>34</v>
      </c>
      <c r="D4" s="18"/>
      <c r="E4" s="19"/>
    </row>
    <row r="5" spans="1:7" x14ac:dyDescent="0.25">
      <c r="B5" s="20" t="s">
        <v>20</v>
      </c>
      <c r="C5" s="21" t="s">
        <v>21</v>
      </c>
      <c r="D5" s="11"/>
      <c r="E5" s="22"/>
    </row>
    <row r="6" spans="1:7" x14ac:dyDescent="0.25">
      <c r="B6" s="15" t="s">
        <v>22</v>
      </c>
      <c r="C6" s="16" t="s">
        <v>45</v>
      </c>
      <c r="D6" s="11"/>
      <c r="E6" s="22"/>
    </row>
    <row r="7" spans="1:7" x14ac:dyDescent="0.25">
      <c r="B7" s="15" t="s">
        <v>23</v>
      </c>
      <c r="C7" s="16" t="s">
        <v>24</v>
      </c>
      <c r="D7" s="11"/>
      <c r="E7" s="22"/>
    </row>
    <row r="8" spans="1:7" x14ac:dyDescent="0.25">
      <c r="B8" s="15" t="s">
        <v>25</v>
      </c>
      <c r="C8" s="16" t="s">
        <v>26</v>
      </c>
      <c r="D8" s="11"/>
      <c r="E8" s="22"/>
    </row>
    <row r="9" spans="1:7" x14ac:dyDescent="0.25">
      <c r="B9" s="15" t="s">
        <v>29</v>
      </c>
      <c r="C9" s="16" t="s">
        <v>30</v>
      </c>
      <c r="D9" s="11"/>
      <c r="E9" s="22"/>
    </row>
    <row r="10" spans="1:7" x14ac:dyDescent="0.25">
      <c r="B10" s="15" t="s">
        <v>31</v>
      </c>
      <c r="C10" s="16" t="s">
        <v>32</v>
      </c>
      <c r="D10" s="11"/>
      <c r="E10" s="22"/>
    </row>
    <row r="11" spans="1:7" x14ac:dyDescent="0.25">
      <c r="B11" s="15" t="s">
        <v>27</v>
      </c>
      <c r="C11" s="16" t="s">
        <v>28</v>
      </c>
      <c r="D11" s="11"/>
      <c r="E11" s="22"/>
    </row>
    <row r="12" spans="1:7" x14ac:dyDescent="0.25">
      <c r="B12" s="15" t="s">
        <v>36</v>
      </c>
      <c r="C12" s="16" t="s">
        <v>37</v>
      </c>
      <c r="D12" s="11"/>
      <c r="E12" s="22"/>
    </row>
    <row r="13" spans="1:7" x14ac:dyDescent="0.25">
      <c r="B13" s="15" t="s">
        <v>38</v>
      </c>
      <c r="C13" s="16" t="s">
        <v>39</v>
      </c>
      <c r="D13" s="11"/>
      <c r="E13" s="22"/>
    </row>
    <row r="14" spans="1:7" x14ac:dyDescent="0.25">
      <c r="B14" s="20" t="s">
        <v>40</v>
      </c>
      <c r="C14" s="25" t="s">
        <v>41</v>
      </c>
      <c r="D14" s="11"/>
      <c r="E14" s="22"/>
    </row>
    <row r="15" spans="1:7" x14ac:dyDescent="0.25">
      <c r="B15" s="15"/>
      <c r="C15" s="16"/>
      <c r="D15" s="11"/>
      <c r="E15" s="22"/>
    </row>
    <row r="16" spans="1:7" x14ac:dyDescent="0.25">
      <c r="B16" s="15"/>
      <c r="C16" s="16"/>
      <c r="D16" s="11"/>
      <c r="E16" s="22"/>
    </row>
    <row r="17" spans="2:15" x14ac:dyDescent="0.25">
      <c r="B17" s="15"/>
      <c r="C17" s="16"/>
      <c r="D17" s="11"/>
      <c r="E17" s="22"/>
    </row>
    <row r="18" spans="2:15" x14ac:dyDescent="0.25">
      <c r="B18" s="15"/>
      <c r="C18" s="16"/>
      <c r="D18" s="11"/>
      <c r="E18" s="22"/>
    </row>
    <row r="19" spans="2:15" x14ac:dyDescent="0.25">
      <c r="B19" s="15"/>
      <c r="C19" s="16"/>
      <c r="D19" s="11"/>
      <c r="E19" s="22"/>
    </row>
    <row r="20" spans="2:15" x14ac:dyDescent="0.25">
      <c r="B20" s="23"/>
      <c r="C20" s="14"/>
      <c r="D20" s="14"/>
      <c r="E20" s="24"/>
    </row>
    <row r="22" spans="2:15" ht="30" customHeight="1" x14ac:dyDescent="0.25">
      <c r="B22" s="34" t="s">
        <v>12</v>
      </c>
      <c r="C22" s="34"/>
      <c r="D22" s="34"/>
      <c r="E22" s="34"/>
      <c r="O22" t="s">
        <v>35</v>
      </c>
    </row>
    <row r="23" spans="2:15" x14ac:dyDescent="0.25">
      <c r="B23" s="35" t="s">
        <v>11</v>
      </c>
      <c r="C23" s="35"/>
      <c r="D23" s="35"/>
      <c r="E23" s="35"/>
    </row>
    <row r="25" spans="2:15" x14ac:dyDescent="0.25">
      <c r="B25" s="35" t="s">
        <v>13</v>
      </c>
      <c r="C25" s="35"/>
      <c r="D25" s="35"/>
      <c r="E25" s="35"/>
    </row>
    <row r="26" spans="2:15" x14ac:dyDescent="0.25">
      <c r="B26" s="35" t="s">
        <v>14</v>
      </c>
      <c r="C26" s="35"/>
      <c r="D26" s="35"/>
      <c r="E26" s="35"/>
    </row>
  </sheetData>
  <mergeCells count="5">
    <mergeCell ref="A1:G1"/>
    <mergeCell ref="B22:E22"/>
    <mergeCell ref="B23:E23"/>
    <mergeCell ref="B25:E25"/>
    <mergeCell ref="B26:E26"/>
  </mergeCells>
  <printOptions horizontalCentered="1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view="pageLayout" zoomScaleNormal="100" zoomScaleSheetLayoutView="120" workbookViewId="0">
      <selection activeCell="H17" sqref="H17"/>
    </sheetView>
  </sheetViews>
  <sheetFormatPr defaultColWidth="9.140625" defaultRowHeight="15" x14ac:dyDescent="0.25"/>
  <cols>
    <col min="1" max="1" width="5" customWidth="1"/>
    <col min="2" max="2" width="12.140625" customWidth="1"/>
    <col min="3" max="3" width="59" customWidth="1"/>
    <col min="4" max="8" width="12.140625" customWidth="1"/>
  </cols>
  <sheetData>
    <row r="1" spans="1:11" x14ac:dyDescent="0.25">
      <c r="A1" s="2" t="s">
        <v>9</v>
      </c>
      <c r="E1" s="37" t="s">
        <v>7</v>
      </c>
      <c r="F1" s="37"/>
      <c r="G1" s="37"/>
      <c r="H1" s="37"/>
    </row>
    <row r="2" spans="1:11" ht="29.25" customHeight="1" x14ac:dyDescent="0.25">
      <c r="A2" s="38"/>
      <c r="B2" s="38"/>
      <c r="C2" s="38"/>
      <c r="E2" s="39" t="s">
        <v>53</v>
      </c>
      <c r="F2" s="39"/>
      <c r="G2" s="39"/>
      <c r="H2" s="39"/>
    </row>
    <row r="3" spans="1:11" ht="20.25" customHeight="1" x14ac:dyDescent="0.25">
      <c r="A3" s="40" t="s">
        <v>52</v>
      </c>
      <c r="B3" s="40"/>
      <c r="C3" s="40"/>
      <c r="E3" s="40" t="s">
        <v>54</v>
      </c>
      <c r="F3" s="40"/>
      <c r="G3" s="40"/>
      <c r="H3" s="40"/>
    </row>
    <row r="5" spans="1:11" ht="30.75" customHeight="1" x14ac:dyDescent="0.25">
      <c r="A5" s="36" t="s">
        <v>60</v>
      </c>
      <c r="B5" s="36"/>
      <c r="C5" s="36"/>
      <c r="D5" s="36"/>
      <c r="E5" s="36"/>
      <c r="F5" s="36"/>
      <c r="G5" s="36"/>
      <c r="H5" s="36"/>
      <c r="I5" s="10"/>
      <c r="J5" s="10"/>
      <c r="K5" s="10"/>
    </row>
    <row r="7" spans="1:11" ht="17.25" customHeight="1" x14ac:dyDescent="0.25">
      <c r="A7" s="48" t="s">
        <v>6</v>
      </c>
      <c r="B7" s="48"/>
      <c r="C7" s="48"/>
      <c r="D7" s="48"/>
      <c r="E7" s="48"/>
      <c r="F7" s="48"/>
      <c r="G7" s="48"/>
      <c r="H7" s="48"/>
    </row>
    <row r="8" spans="1:11" ht="12.75" customHeight="1" x14ac:dyDescent="0.25">
      <c r="A8" s="49" t="s">
        <v>51</v>
      </c>
      <c r="B8" s="49"/>
      <c r="C8" s="49"/>
      <c r="D8" s="49"/>
      <c r="E8" s="49"/>
      <c r="F8" s="49"/>
      <c r="G8" s="49"/>
      <c r="H8" s="49"/>
    </row>
    <row r="10" spans="1:11" x14ac:dyDescent="0.25">
      <c r="D10" s="11" t="s">
        <v>16</v>
      </c>
      <c r="E10" s="11"/>
      <c r="F10" s="50">
        <f>H22</f>
        <v>568628.69999999995</v>
      </c>
      <c r="G10" s="50"/>
      <c r="H10" t="s">
        <v>19</v>
      </c>
    </row>
    <row r="11" spans="1:11" x14ac:dyDescent="0.25">
      <c r="A11" t="s">
        <v>55</v>
      </c>
    </row>
    <row r="12" spans="1:11" ht="21" customHeight="1" x14ac:dyDescent="0.25">
      <c r="A12" s="51" t="s">
        <v>10</v>
      </c>
      <c r="B12" s="51" t="s">
        <v>18</v>
      </c>
      <c r="C12" s="51" t="s">
        <v>0</v>
      </c>
      <c r="D12" s="53" t="s">
        <v>15</v>
      </c>
      <c r="E12" s="54"/>
      <c r="F12" s="54"/>
      <c r="G12" s="54"/>
      <c r="H12" s="55"/>
    </row>
    <row r="13" spans="1:11" ht="31.5" customHeight="1" x14ac:dyDescent="0.25">
      <c r="A13" s="52"/>
      <c r="B13" s="52"/>
      <c r="C13" s="52"/>
      <c r="D13" s="6" t="s">
        <v>1</v>
      </c>
      <c r="E13" s="6" t="s">
        <v>2</v>
      </c>
      <c r="F13" s="6" t="s">
        <v>3</v>
      </c>
      <c r="G13" s="6" t="s">
        <v>4</v>
      </c>
      <c r="H13" s="6" t="s">
        <v>5</v>
      </c>
    </row>
    <row r="14" spans="1:11" s="7" customFormat="1" ht="11.25" x14ac:dyDescent="0.2">
      <c r="A14" s="8">
        <v>1</v>
      </c>
      <c r="B14" s="8">
        <v>2</v>
      </c>
      <c r="C14" s="8">
        <v>3</v>
      </c>
      <c r="D14" s="8">
        <v>4</v>
      </c>
      <c r="E14" s="8">
        <v>5</v>
      </c>
      <c r="F14" s="8">
        <v>6</v>
      </c>
      <c r="G14" s="8">
        <v>7</v>
      </c>
      <c r="H14" s="8">
        <v>8</v>
      </c>
    </row>
    <row r="15" spans="1:11" ht="15.75" customHeight="1" x14ac:dyDescent="0.25">
      <c r="A15" s="27">
        <v>1</v>
      </c>
      <c r="B15" s="27"/>
      <c r="C15" s="12" t="s">
        <v>17</v>
      </c>
      <c r="D15" s="3"/>
      <c r="E15" s="3"/>
      <c r="F15" s="3"/>
      <c r="G15" s="3"/>
      <c r="H15" s="3"/>
      <c r="I15" s="4"/>
      <c r="J15" s="4"/>
    </row>
    <row r="16" spans="1:11" ht="15.75" customHeight="1" x14ac:dyDescent="0.25">
      <c r="A16" s="13"/>
      <c r="B16" s="13" t="s">
        <v>50</v>
      </c>
      <c r="C16" s="1" t="s">
        <v>8</v>
      </c>
      <c r="D16" s="9">
        <v>447197</v>
      </c>
      <c r="E16" s="9">
        <v>2528</v>
      </c>
      <c r="F16" s="9"/>
      <c r="G16" s="9"/>
      <c r="H16" s="9">
        <f>E16+D16</f>
        <v>449725</v>
      </c>
      <c r="I16" s="4"/>
      <c r="J16" s="4"/>
    </row>
    <row r="17" spans="1:10" ht="15.75" customHeight="1" x14ac:dyDescent="0.25">
      <c r="A17" s="31"/>
      <c r="B17" s="13"/>
      <c r="C17" s="32" t="s">
        <v>59</v>
      </c>
      <c r="D17" s="9"/>
      <c r="E17" s="9"/>
      <c r="F17" s="9"/>
      <c r="G17" s="9"/>
      <c r="H17" s="9">
        <f>ROUND(H16/100*3.3,2)</f>
        <v>14840.93</v>
      </c>
      <c r="I17" s="4"/>
      <c r="J17" s="4"/>
    </row>
    <row r="18" spans="1:10" ht="15.75" customHeight="1" x14ac:dyDescent="0.25">
      <c r="A18" s="31"/>
      <c r="B18" s="13"/>
      <c r="C18" s="32" t="s">
        <v>57</v>
      </c>
      <c r="D18" s="9"/>
      <c r="E18" s="9"/>
      <c r="F18" s="9"/>
      <c r="G18" s="9"/>
      <c r="H18" s="9">
        <f>H17+H16</f>
        <v>464565.93</v>
      </c>
      <c r="I18" s="4"/>
      <c r="J18" s="4"/>
    </row>
    <row r="19" spans="1:10" ht="15.75" customHeight="1" x14ac:dyDescent="0.25">
      <c r="A19" s="31"/>
      <c r="B19" s="30"/>
      <c r="C19" s="32" t="s">
        <v>56</v>
      </c>
      <c r="D19" s="9"/>
      <c r="E19" s="9"/>
      <c r="F19" s="9"/>
      <c r="G19" s="9"/>
      <c r="H19" s="9">
        <f>ROUND(H18/100*2,2)</f>
        <v>9291.32</v>
      </c>
      <c r="I19" s="4"/>
      <c r="J19" s="4"/>
    </row>
    <row r="20" spans="1:10" ht="15.75" customHeight="1" x14ac:dyDescent="0.25">
      <c r="A20" s="41" t="s">
        <v>47</v>
      </c>
      <c r="B20" s="42"/>
      <c r="C20" s="43"/>
      <c r="D20" s="5">
        <f t="shared" ref="D20:G20" si="0">SUM(D15)</f>
        <v>0</v>
      </c>
      <c r="E20" s="5">
        <f t="shared" si="0"/>
        <v>0</v>
      </c>
      <c r="F20" s="5">
        <f t="shared" si="0"/>
        <v>0</v>
      </c>
      <c r="G20" s="5">
        <f t="shared" si="0"/>
        <v>0</v>
      </c>
      <c r="H20" s="29">
        <f>H19+H18</f>
        <v>473857.25</v>
      </c>
      <c r="I20" s="4"/>
      <c r="J20" s="4"/>
    </row>
    <row r="21" spans="1:10" ht="15.75" customHeight="1" x14ac:dyDescent="0.25">
      <c r="A21" s="44" t="s">
        <v>42</v>
      </c>
      <c r="B21" s="45"/>
      <c r="C21" s="46"/>
      <c r="D21" s="5"/>
      <c r="E21" s="5"/>
      <c r="F21" s="5"/>
      <c r="G21" s="5"/>
      <c r="H21" s="28">
        <f>ROUND(H20*20%,2)</f>
        <v>94771.45</v>
      </c>
      <c r="I21" s="4"/>
      <c r="J21" s="4"/>
    </row>
    <row r="22" spans="1:10" ht="15.75" customHeight="1" x14ac:dyDescent="0.25">
      <c r="A22" s="41" t="s">
        <v>48</v>
      </c>
      <c r="B22" s="43"/>
      <c r="C22" s="47"/>
      <c r="D22" s="5"/>
      <c r="E22" s="5"/>
      <c r="F22" s="5"/>
      <c r="G22" s="5"/>
      <c r="H22" s="28">
        <f>H20+H21</f>
        <v>568628.69999999995</v>
      </c>
      <c r="I22" s="4"/>
      <c r="J22" s="4"/>
    </row>
    <row r="25" spans="1:10" x14ac:dyDescent="0.25">
      <c r="B25" t="s">
        <v>43</v>
      </c>
      <c r="D25" s="14"/>
      <c r="E25" s="14"/>
      <c r="G25" t="s">
        <v>49</v>
      </c>
    </row>
    <row r="28" spans="1:10" x14ac:dyDescent="0.25">
      <c r="A28" t="s">
        <v>58</v>
      </c>
    </row>
  </sheetData>
  <mergeCells count="16">
    <mergeCell ref="A20:C20"/>
    <mergeCell ref="A21:C21"/>
    <mergeCell ref="A22:C22"/>
    <mergeCell ref="A7:H7"/>
    <mergeCell ref="A8:H8"/>
    <mergeCell ref="F10:G10"/>
    <mergeCell ref="A12:A13"/>
    <mergeCell ref="B12:B13"/>
    <mergeCell ref="C12:C13"/>
    <mergeCell ref="D12:H12"/>
    <mergeCell ref="A5:H5"/>
    <mergeCell ref="E1:H1"/>
    <mergeCell ref="A2:C2"/>
    <mergeCell ref="E2:H2"/>
    <mergeCell ref="A3:C3"/>
    <mergeCell ref="E3:H3"/>
  </mergeCells>
  <dataValidations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75" header="0.3" footer="0.3"/>
  <pageSetup paperSize="9" orientation="landscape" horizontalDpi="300" verticalDpi="300" r:id="rId1"/>
  <headerFooter differentFirst="1">
    <firstHeader>&amp;RПриложение №_______
к ________________________________________________г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Исходный</vt:lpstr>
      <vt:lpstr>СМР с  непр</vt:lpstr>
      <vt:lpstr>Подрядчик</vt:lpstr>
      <vt:lpstr>ФИО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Юлайханова Татьяна Львовна</dc:creator>
  <cp:lastModifiedBy>Катя</cp:lastModifiedBy>
  <cp:lastPrinted>2019-05-17T10:33:38Z</cp:lastPrinted>
  <dcterms:created xsi:type="dcterms:W3CDTF">2015-09-28T09:43:35Z</dcterms:created>
  <dcterms:modified xsi:type="dcterms:W3CDTF">2020-09-15T15:41:52Z</dcterms:modified>
</cp:coreProperties>
</file>