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AC11" i="1" s="1"/>
  <c r="X11" i="1" l="1"/>
  <c r="AB11" i="1" s="1"/>
  <c r="Y11" i="1" l="1"/>
  <c r="AA11" i="1" s="1"/>
  <c r="AI11" i="1" s="1"/>
  <c r="AI7" i="1" l="1"/>
  <c r="B3" i="4" l="1"/>
  <c r="B3" i="6" l="1"/>
  <c r="A3" i="2" l="1"/>
  <c r="E6" i="7" l="1"/>
  <c r="D6" i="7"/>
  <c r="F6" i="7"/>
  <c r="G6" i="7"/>
  <c r="B3" i="2" l="1"/>
  <c r="D3" i="4"/>
  <c r="F3" i="6"/>
  <c r="R7" i="1" l="1"/>
  <c r="AI8" i="1" l="1"/>
  <c r="M4" i="6"/>
  <c r="N4" i="6" s="1"/>
  <c r="Y13" i="1"/>
  <c r="Y14" i="1"/>
  <c r="Y12" i="1" l="1"/>
</calcChain>
</file>

<file path=xl/sharedStrings.xml><?xml version="1.0" encoding="utf-8"?>
<sst xmlns="http://schemas.openxmlformats.org/spreadsheetml/2006/main" count="411" uniqueCount="219">
  <si>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</si>
  <si>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</si>
  <si>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</si>
  <si>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</si>
  <si>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</si>
  <si>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</si>
  <si>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</si>
  <si>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</si>
  <si>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</si>
  <si>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</si>
  <si>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</si>
  <si>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</si>
  <si>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</si>
  <si>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</si>
  <si>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</si>
  <si>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</si>
  <si>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</si>
  <si>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</si>
  <si>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</si>
  <si>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</si>
  <si>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</si>
  <si>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</si>
  <si>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</si>
  <si>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</si>
  <si>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</si>
  <si>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</si>
  <si>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</si>
  <si>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</si>
  <si>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</si>
  <si>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</si>
  <si>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</si>
  <si>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</si>
  <si>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</si>
  <si>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</si>
  <si>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</si>
  <si>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</si>
  <si>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</si>
  <si>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</si>
  <si>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</si>
  <si>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</si>
  <si>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</si>
  <si>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</si>
  <si>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</si>
  <si>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</si>
  <si>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</si>
  <si>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</si>
  <si>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</si>
  <si>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</si>
  <si>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</si>
  <si>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</si>
  <si>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</si>
  <si>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</si>
  <si>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</si>
  <si>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</si>
  <si>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</si>
  <si>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</si>
  <si>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</si>
  <si>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</si>
  <si>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</si>
  <si>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</si>
  <si>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</si>
  <si>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</si>
  <si>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</si>
  <si>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</si>
  <si>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</si>
  <si>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</si>
  <si>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</si>
  <si>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</si>
  <si>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</si>
  <si>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</si>
  <si>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</si>
  <si>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</si>
  <si>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</si>
  <si>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</si>
  <si>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</si>
  <si>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</si>
  <si>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</si>
  <si>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</si>
  <si>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</si>
  <si>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</si>
  <si>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</si>
  <si>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</si>
  <si>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</si>
  <si>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</si>
  <si>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</si>
  <si>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</si>
  <si>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</si>
  <si>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</si>
  <si>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</si>
  <si>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</si>
  <si>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</si>
  <si>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</si>
  <si>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</si>
  <si>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</si>
  <si>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</si>
  <si>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</si>
  <si>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</si>
  <si>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</si>
  <si>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</si>
  <si>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</si>
  <si>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</si>
  <si>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</si>
  <si>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</si>
  <si>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</si>
  <si>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</si>
  <si>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</si>
  <si>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</si>
  <si>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</si>
  <si>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</si>
  <si>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</si>
  <si>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</si>
  <si>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</si>
  <si>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</si>
  <si>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</si>
  <si>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</si>
  <si>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</si>
  <si>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</si>
  <si>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</si>
  <si>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</si>
  <si>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</si>
  <si>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</si>
  <si>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</si>
  <si>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</si>
  <si>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</si>
  <si>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</si>
  <si>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</si>
  <si>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</si>
  <si>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</si>
  <si>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</si>
  <si>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</si>
  <si>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</si>
  <si>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</si>
  <si>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</si>
  <si>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</si>
  <si>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</si>
  <si>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</si>
  <si>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</si>
  <si>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</si>
  <si>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</si>
  <si>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</si>
  <si>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</si>
  <si>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</si>
  <si>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</si>
  <si>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</si>
  <si>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</si>
  <si>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</si>
  <si>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</si>
  <si>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</si>
  <si>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</si>
  <si>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</si>
  <si>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</si>
  <si>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</si>
  <si>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</si>
  <si>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</si>
  <si>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</si>
  <si>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</si>
  <si>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</si>
  <si>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</si>
  <si>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</si>
  <si>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</si>
  <si>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</si>
  <si>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</si>
  <si>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</si>
  <si>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</si>
  <si>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</si>
  <si>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</si>
  <si>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</si>
  <si>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</si>
  <si>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</si>
  <si>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</si>
  <si>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</si>
  <si>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</si>
  <si>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</si>
  <si>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</si>
  <si>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</si>
  <si>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</si>
  <si>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</si>
  <si>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</si>
  <si>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</si>
  <si>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</si>
  <si>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</si>
  <si>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</si>
  <si>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</si>
  <si>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</si>
  <si>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</si>
  <si>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</si>
  <si>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</si>
  <si>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</si>
  <si>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</si>
  <si>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</si>
  <si>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</si>
  <si>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</si>
  <si>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</si>
  <si>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</si>
  <si>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</si>
  <si>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</si>
  <si>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</si>
  <si>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</si>
  <si>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</si>
  <si>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</si>
  <si>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</si>
  <si>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</si>
  <si>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</si>
  <si>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d0524c94-26c8-45e1-b010-da6de0c7256f</t>
  </si>
  <si>
    <t>Работы строительно-монтажные по техническому перевооружению ШРП</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</si>
  <si>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</si>
  <si>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</si>
  <si>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</si>
  <si>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</si>
  <si>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</si>
  <si>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</si>
  <si>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Запрос предложений в электронной форме</t>
  </si>
  <si>
    <t>Цена за ед. работы/услуги без налога (руб.)</t>
  </si>
  <si>
    <t/>
  </si>
  <si>
    <t>Наименование предмета закупки</t>
  </si>
  <si>
    <t>Технические характеристики</t>
  </si>
  <si>
    <t>45554bce-8e0d-43de-b76e-eb7b33dde439</t>
  </si>
  <si>
    <t>6dbba42a-434a-4da1-bb53-6f6359fafee4</t>
  </si>
  <si>
    <t>14f016c0-7d30-11e9-83c4-005056b8f04c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</si>
</sst>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96"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96" hidden="1" customWidth="1"/>
    <col min="19" max="19" width="15.7109375" style="96"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216</v>
      </c>
      <c r="B1" s="28" t="s">
        <v>101</v>
      </c>
      <c r="G1" s="28"/>
      <c r="H1" s="168"/>
      <c r="I1" s="168"/>
      <c r="J1" s="168"/>
      <c r="K1" s="168"/>
      <c r="L1" s="168"/>
      <c r="M1" s="168"/>
      <c r="N1" s="168"/>
      <c r="O1" s="168"/>
      <c r="P1" s="168"/>
      <c r="Q1" s="168"/>
      <c r="R1" s="100"/>
      <c r="S1" s="100"/>
      <c r="AE1" s="64" t="s">
        <v>75</v>
      </c>
      <c r="AF1" s="64"/>
      <c r="AG1" s="65"/>
      <c r="AH1" s="65"/>
      <c r="AI1" s="65"/>
      <c r="AJ1" s="66"/>
      <c r="AK1" s="161" t="s">
        <v>73</v>
      </c>
      <c r="AL1" s="161"/>
      <c r="AM1" s="161"/>
      <c r="AN1" s="161"/>
      <c r="AO1" s="161"/>
      <c r="AP1" s="161"/>
    </row>
    <row r="2" spans="1:42" ht="18.75" x14ac:dyDescent="0.3">
      <c r="A2" s="1" t="s">
        <v>217</v>
      </c>
      <c r="B2" s="28" t="s">
        <v>67</v>
      </c>
      <c r="G2" s="58"/>
      <c r="H2" s="171"/>
      <c r="I2" s="171"/>
      <c r="J2" s="171"/>
      <c r="K2" s="171"/>
      <c r="L2" s="171"/>
      <c r="M2" s="171"/>
      <c r="N2" s="171"/>
      <c r="O2" s="171"/>
      <c r="P2" s="171"/>
      <c r="Q2" s="171"/>
      <c r="R2" s="101"/>
      <c r="S2" s="101"/>
      <c r="AE2" s="64" t="s">
        <v>74</v>
      </c>
      <c r="AF2" s="64"/>
      <c r="AG2" s="65"/>
      <c r="AH2" s="65"/>
      <c r="AI2" s="65"/>
      <c r="AJ2" s="66"/>
      <c r="AK2" s="162"/>
      <c r="AL2" s="162"/>
      <c r="AM2" s="162"/>
      <c r="AN2" s="162"/>
      <c r="AO2" s="162"/>
      <c r="AP2" s="162"/>
    </row>
    <row r="3" spans="1:42" ht="27.75" customHeight="1" x14ac:dyDescent="0.3">
      <c r="B3" s="169" t="s">
        <v>211</v>
      </c>
      <c r="C3" s="169"/>
      <c r="D3" s="169"/>
      <c r="E3" s="16"/>
      <c r="F3" s="16"/>
      <c r="G3" s="16"/>
      <c r="H3" s="163"/>
      <c r="I3" s="163"/>
      <c r="J3" s="163"/>
      <c r="K3" s="163"/>
      <c r="L3" s="163"/>
      <c r="M3" s="163"/>
      <c r="N3" s="163"/>
      <c r="O3" s="163"/>
      <c r="P3" s="163"/>
      <c r="Q3" s="163"/>
      <c r="R3" s="99"/>
      <c r="S3" s="99"/>
      <c r="AE3" s="64" t="s">
        <v>76</v>
      </c>
      <c r="AF3" s="64"/>
      <c r="AG3" s="65"/>
      <c r="AH3" s="65"/>
      <c r="AI3" s="65"/>
      <c r="AJ3" s="66"/>
      <c r="AK3" s="86" t="s">
        <v>182</v>
      </c>
      <c r="AL3" s="86" t="s">
        <v>182</v>
      </c>
      <c r="AM3" s="87" t="s">
        <v>99</v>
      </c>
      <c r="AN3" s="86" t="s">
        <v>66</v>
      </c>
      <c r="AO3" s="67"/>
      <c r="AP3" s="68" t="s">
        <v>72</v>
      </c>
    </row>
    <row r="4" spans="1:42" ht="19.5" customHeight="1" x14ac:dyDescent="0.3">
      <c r="A4" s="1" t="s">
        <v>218</v>
      </c>
      <c r="B4" s="89"/>
      <c r="C4" s="89"/>
      <c r="D4" s="89">
        <v>237037</v>
      </c>
      <c r="E4" s="16"/>
      <c r="F4" s="16"/>
      <c r="G4" s="16"/>
      <c r="H4" s="163"/>
      <c r="I4" s="163"/>
      <c r="J4" s="163"/>
      <c r="K4" s="163"/>
      <c r="L4" s="163"/>
      <c r="M4" s="163"/>
      <c r="N4" s="163"/>
      <c r="O4" s="163"/>
      <c r="P4" s="163"/>
      <c r="Q4" s="163"/>
      <c r="R4" s="163"/>
      <c r="S4" s="163"/>
      <c r="T4" s="163"/>
      <c r="U4" s="163"/>
      <c r="V4" s="163"/>
      <c r="W4" s="163"/>
      <c r="X4" s="163"/>
      <c r="Y4" s="163"/>
      <c r="AE4" s="64"/>
      <c r="AF4" s="64"/>
      <c r="AG4" s="65"/>
      <c r="AH4" s="65"/>
      <c r="AI4" s="65"/>
      <c r="AJ4" s="66"/>
      <c r="AK4" s="93" t="s">
        <v>108</v>
      </c>
      <c r="AL4" s="93" t="s">
        <v>108</v>
      </c>
      <c r="AM4" s="95" t="s">
        <v>72</v>
      </c>
      <c r="AN4" s="93" t="s">
        <v>109</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122</v>
      </c>
      <c r="AL5" s="102" t="s">
        <v>122</v>
      </c>
      <c r="AM5" s="102" t="s">
        <v>123</v>
      </c>
      <c r="AO5" s="90"/>
      <c r="AP5" s="94"/>
    </row>
    <row r="6" spans="1:42" ht="23.25" customHeight="1" x14ac:dyDescent="0.3">
      <c r="B6" s="169" t="s">
        <v>46</v>
      </c>
      <c r="C6" s="169"/>
      <c r="D6" s="169"/>
      <c r="E6" s="170"/>
      <c r="F6" s="170"/>
      <c r="G6" s="170"/>
      <c r="H6" s="170"/>
      <c r="I6" s="170"/>
      <c r="J6" s="170"/>
      <c r="K6" s="170"/>
      <c r="L6" s="170"/>
      <c r="M6" s="170"/>
      <c r="AJ6" s="66"/>
      <c r="AK6" s="102" t="s">
        <v>124</v>
      </c>
      <c r="AL6" s="102" t="s">
        <v>124</v>
      </c>
      <c r="AM6" s="102" t="s">
        <v>123</v>
      </c>
      <c r="AO6" s="93"/>
      <c r="AP6" s="93"/>
    </row>
    <row r="7" spans="1:42" ht="57" customHeight="1" x14ac:dyDescent="0.25">
      <c r="B7" s="26"/>
      <c r="C7" s="26"/>
      <c r="D7" s="26"/>
      <c r="E7" s="25"/>
      <c r="F7" s="25"/>
      <c r="G7" s="25"/>
      <c r="H7" s="175" t="s">
        <v>213</v>
      </c>
      <c r="I7" s="175"/>
      <c r="J7" s="175"/>
      <c r="K7" s="175"/>
      <c r="L7" s="175"/>
      <c r="M7" s="175"/>
      <c r="N7" s="175"/>
      <c r="O7" s="175"/>
      <c r="P7" s="175"/>
      <c r="Q7" s="175"/>
      <c r="R7" s="159">
        <f>SUM(AI9:AI41)*100/MAX(SUM(AA10:AA41),1)</f>
        <v>0</v>
      </c>
      <c r="S7" s="160" t="s">
        <v>202</v>
      </c>
      <c r="T7" s="160" t="s">
        <v>201</v>
      </c>
      <c r="AE7" s="167" t="s">
        <v>200</v>
      </c>
      <c r="AF7" s="167"/>
      <c r="AG7" s="167"/>
      <c r="AH7" s="167"/>
      <c r="AI7" s="69">
        <f>IF(SUM(M:M)=0,0,SUMIFS(M:M,J:J,"&lt;&gt;",J:J,"&lt;&gt;нет",J:J,"&lt;&gt;Укажите номер сертификата или выберите &lt;&lt;Нет&gt;&gt;")/SUM(M:M)*100)</f>
        <v>0</v>
      </c>
      <c r="AJ7" s="66"/>
      <c r="AK7" s="141" t="s">
        <v>44</v>
      </c>
      <c r="AL7" s="140" t="s">
        <v>44</v>
      </c>
      <c r="AM7" s="139" t="s">
        <v>152</v>
      </c>
      <c r="AN7" s="141" t="s">
        <v>44</v>
      </c>
    </row>
    <row r="8" spans="1:42" ht="27.6" hidden="1" customHeight="1" x14ac:dyDescent="0.25">
      <c r="A8" s="108" t="s">
        <v>4</v>
      </c>
      <c r="B8" s="32"/>
      <c r="C8" s="107" t="s">
        <v>5</v>
      </c>
      <c r="D8" s="106" t="s">
        <v>197</v>
      </c>
      <c r="E8" s="106"/>
      <c r="F8" s="172" t="s">
        <v>9</v>
      </c>
      <c r="G8" s="173"/>
      <c r="H8" s="173"/>
      <c r="I8" s="173"/>
      <c r="J8" s="173"/>
      <c r="K8" s="173"/>
      <c r="L8" s="173"/>
      <c r="M8" s="173"/>
      <c r="N8" s="173"/>
      <c r="O8" s="173"/>
      <c r="P8" s="173"/>
      <c r="Q8" s="173"/>
      <c r="R8" s="173"/>
      <c r="S8" s="173"/>
      <c r="T8" s="173"/>
      <c r="U8" s="173"/>
      <c r="V8" s="173"/>
      <c r="W8" s="173"/>
      <c r="X8" s="173"/>
      <c r="Y8" s="174"/>
      <c r="Z8" s="83"/>
      <c r="AA8" s="70"/>
      <c r="AE8" s="167" t="s">
        <v>71</v>
      </c>
      <c r="AF8" s="167"/>
      <c r="AG8" s="167"/>
      <c r="AH8" s="167"/>
      <c r="AI8" s="69">
        <f>IF(SUM(M:M)=0,0,SUMIFS(M:M,K:K,"&lt;&gt;",K:K,"&lt;&gt;нет",K:K,"&lt;&gt;Укажите номер сертификата или выберите &lt;&lt;Нет&gt;&gt;")/SUM(M:M)*100)</f>
        <v>0</v>
      </c>
      <c r="AJ8" s="66"/>
      <c r="AK8" s="141" t="s">
        <v>45</v>
      </c>
      <c r="AL8" s="140" t="s">
        <v>45</v>
      </c>
      <c r="AM8" s="139" t="s">
        <v>153</v>
      </c>
      <c r="AN8" s="141" t="s">
        <v>45</v>
      </c>
    </row>
    <row r="9" spans="1:42" ht="100.5" customHeight="1" x14ac:dyDescent="0.25">
      <c r="A9" s="5"/>
      <c r="B9" s="6" t="s">
        <v>0</v>
      </c>
      <c r="C9" s="6"/>
      <c r="D9" s="104" t="s">
        <v>214</v>
      </c>
      <c r="E9" s="7" t="s">
        <v>180</v>
      </c>
      <c r="F9" s="91" t="s">
        <v>178</v>
      </c>
      <c r="G9" s="32" t="s">
        <v>185</v>
      </c>
      <c r="H9" s="7" t="s">
        <v>215</v>
      </c>
      <c r="I9" s="6" t="s">
        <v>10</v>
      </c>
      <c r="J9" s="145" t="s">
        <v>186</v>
      </c>
      <c r="K9" s="6" t="s">
        <v>69</v>
      </c>
      <c r="L9" s="6" t="s">
        <v>1</v>
      </c>
      <c r="M9" s="6" t="s">
        <v>17</v>
      </c>
      <c r="N9" s="6" t="s">
        <v>6</v>
      </c>
      <c r="O9" s="6" t="s">
        <v>70</v>
      </c>
      <c r="P9" s="6" t="s">
        <v>2</v>
      </c>
      <c r="Q9" s="6" t="s">
        <v>3</v>
      </c>
      <c r="R9" s="6" t="s">
        <v>125</v>
      </c>
      <c r="S9" s="6" t="s">
        <v>126</v>
      </c>
      <c r="T9" s="158" t="s">
        <v>212</v>
      </c>
      <c r="U9" s="8" t="s">
        <v>96</v>
      </c>
      <c r="V9" s="8" t="s">
        <v>117</v>
      </c>
      <c r="W9" s="8" t="s">
        <v>95</v>
      </c>
      <c r="X9" s="8" t="s">
        <v>93</v>
      </c>
      <c r="Y9" s="8" t="s">
        <v>94</v>
      </c>
      <c r="Z9" s="10"/>
      <c r="AA9" s="70"/>
      <c r="AJ9" s="66"/>
      <c r="AK9" s="142" t="s">
        <v>154</v>
      </c>
      <c r="AL9" s="142" t="s">
        <v>154</v>
      </c>
      <c r="AM9" s="142" t="s">
        <v>155</v>
      </c>
      <c r="AN9" s="143" t="s">
        <v>156</v>
      </c>
    </row>
    <row r="10" spans="1:42" x14ac:dyDescent="0.25">
      <c r="A10" s="9"/>
      <c r="B10" s="7" t="s">
        <v>78</v>
      </c>
      <c r="C10" s="7"/>
      <c r="D10" s="7" t="s">
        <v>79</v>
      </c>
      <c r="E10" s="7" t="s">
        <v>80</v>
      </c>
      <c r="F10" s="88" t="s">
        <v>81</v>
      </c>
      <c r="G10" s="60" t="s">
        <v>82</v>
      </c>
      <c r="H10" s="7" t="s">
        <v>80</v>
      </c>
      <c r="I10" s="7" t="s">
        <v>84</v>
      </c>
      <c r="J10" s="146" t="s">
        <v>85</v>
      </c>
      <c r="K10" s="7" t="s">
        <v>77</v>
      </c>
      <c r="L10" s="7" t="s">
        <v>81</v>
      </c>
      <c r="M10" s="7" t="s">
        <v>82</v>
      </c>
      <c r="N10" s="7"/>
      <c r="O10" s="7"/>
      <c r="P10" s="7" t="s">
        <v>88</v>
      </c>
      <c r="Q10" s="7" t="s">
        <v>89</v>
      </c>
      <c r="R10" s="104" t="s">
        <v>90</v>
      </c>
      <c r="S10" s="104" t="s">
        <v>83</v>
      </c>
      <c r="T10" s="104" t="s">
        <v>84</v>
      </c>
      <c r="U10" s="104" t="s">
        <v>85</v>
      </c>
      <c r="V10" s="104" t="s">
        <v>102</v>
      </c>
      <c r="W10" s="104" t="s">
        <v>77</v>
      </c>
      <c r="X10" s="104" t="s">
        <v>86</v>
      </c>
      <c r="Y10" s="104" t="s">
        <v>87</v>
      </c>
      <c r="Z10" s="83"/>
      <c r="AJ10" s="66"/>
      <c r="AK10" s="66"/>
      <c r="AL10" s="66"/>
      <c r="AM10" s="66"/>
    </row>
    <row r="11" spans="1:42" ht="77.25" customHeight="1" x14ac:dyDescent="0.45">
      <c r="A11" s="200" t="s">
        <v>203</v>
      </c>
      <c r="B11" s="200">
        <v>1</v>
      </c>
      <c r="C11" s="200">
        <v>52306</v>
      </c>
      <c r="D11" s="201" t="s">
        <v>204</v>
      </c>
      <c r="E11" s="202" t="s">
        <v>72</v>
      </c>
      <c r="F11" s="203" t="s">
        <v>72</v>
      </c>
      <c r="G11" s="204"/>
      <c r="H11" s="205" t="s">
        <v>109</v>
      </c>
      <c r="I11" s="206"/>
      <c r="J11" s="206" t="s">
        <v>205</v>
      </c>
      <c r="K11" s="207" t="s">
        <v>205</v>
      </c>
      <c r="L11" s="200" t="s">
        <v>206</v>
      </c>
      <c r="M11" s="200">
        <v>1</v>
      </c>
      <c r="N11" s="200" t="s">
        <v>207</v>
      </c>
      <c r="O11" s="208">
        <v>1</v>
      </c>
      <c r="P11" s="200" t="s">
        <v>208</v>
      </c>
      <c r="Q11" s="200" t="s">
        <v>209</v>
      </c>
      <c r="R11" s="203" t="s">
        <v>210</v>
      </c>
      <c r="S11" s="209">
        <v>6007284</v>
      </c>
      <c r="T11" s="210">
        <v>0</v>
      </c>
      <c r="U11" s="211" t="s">
        <v>182</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 si="0">Y11</f>
        <v>0</v>
      </c>
      <c r="AB11" s="213">
        <f t="shared" ref="AB11" si="1">X11</f>
        <v>0</v>
      </c>
      <c r="AC11" s="213">
        <f t="shared" ref="AC11" si="2">W11</f>
        <v>0</v>
      </c>
      <c r="AD11" s="214">
        <f t="shared" ref="AD11"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92</v>
      </c>
      <c r="AK11" s="66"/>
      <c r="AL11" s="66"/>
      <c r="AM11" s="66"/>
    </row>
    <row r="12" spans="1:42" ht="50.1" customHeight="1" x14ac:dyDescent="0.25">
      <c r="A12" s="164" t="s">
        <v>97</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98</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68</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
        <v>44</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
        <v>45</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18</v>
      </c>
      <c r="E18" s="38"/>
      <c r="F18" s="38"/>
      <c r="G18" s="37"/>
      <c r="H18" s="216" t="s">
        <v>58</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128</v>
      </c>
      <c r="B1" s="176"/>
      <c r="C1" s="176"/>
      <c r="D1" s="176"/>
      <c r="E1" s="176"/>
      <c r="F1" s="176"/>
      <c r="G1" s="176"/>
    </row>
    <row r="2" spans="1:7" ht="53.45" customHeight="1" thickBot="1" x14ac:dyDescent="0.3">
      <c r="A2" s="177" t="s">
        <v>129</v>
      </c>
      <c r="B2" s="177"/>
      <c r="C2" s="177"/>
      <c r="D2" s="177"/>
      <c r="E2" s="177"/>
      <c r="F2" s="177"/>
      <c r="G2" s="177"/>
    </row>
    <row r="3" spans="1:7" ht="57.75" thickBot="1" x14ac:dyDescent="0.3">
      <c r="A3" s="111" t="s">
        <v>29</v>
      </c>
      <c r="B3" s="112" t="s">
        <v>130</v>
      </c>
      <c r="C3" s="112" t="s">
        <v>131</v>
      </c>
      <c r="D3" s="112" t="s">
        <v>132</v>
      </c>
      <c r="E3" s="112" t="s">
        <v>133</v>
      </c>
      <c r="F3" s="112" t="s">
        <v>134</v>
      </c>
      <c r="G3" s="112" t="s">
        <v>135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136</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137</v>
      </c>
      <c r="B10" s="181"/>
      <c r="C10" s="181"/>
      <c r="D10" s="181"/>
      <c r="E10" s="181"/>
      <c r="F10" s="181"/>
      <c r="G10" s="181"/>
    </row>
    <row r="11" spans="1:7" ht="14.45" x14ac:dyDescent="0.3">
      <c r="A11" s="114"/>
      <c r="B11" s="115"/>
      <c r="C11" s="115"/>
      <c r="D11" s="115"/>
      <c r="E11" s="115"/>
      <c r="F11" s="115"/>
      <c r="G11" s="115"/>
    </row>
    <row r="12" spans="1:7" x14ac:dyDescent="0.25">
      <c r="A12" s="116" t="s">
        <v>138</v>
      </c>
      <c r="B12" s="115"/>
      <c r="C12" s="115"/>
      <c r="D12" s="115"/>
      <c r="E12" s="115"/>
      <c r="F12" s="115"/>
      <c r="G12" s="115"/>
    </row>
    <row r="13" spans="1:7" x14ac:dyDescent="0.25">
      <c r="A13" s="116" t="s">
        <v>139</v>
      </c>
      <c r="B13" s="115"/>
      <c r="C13" s="115"/>
      <c r="D13" s="115"/>
      <c r="E13" s="115"/>
      <c r="F13" s="115"/>
      <c r="G13" s="115"/>
    </row>
    <row r="14" spans="1:7" x14ac:dyDescent="0.25">
      <c r="A14" s="116" t="s">
        <v>140</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101</v>
      </c>
      <c r="G1" s="185"/>
      <c r="H1" s="185"/>
      <c r="I1" s="185"/>
    </row>
    <row r="2" spans="1:17" ht="18.75" x14ac:dyDescent="0.3">
      <c r="B2" s="28" t="s">
        <v>57</v>
      </c>
      <c r="G2" s="33"/>
      <c r="H2" s="33"/>
      <c r="I2" s="33"/>
    </row>
    <row r="3" spans="1:17" ht="21.75" customHeight="1" x14ac:dyDescent="0.25">
      <c r="B3" s="169" t="str">
        <f>'1.1.'!B3</f>
        <v>Запрос предложений в электронной форме</v>
      </c>
      <c r="C3" s="169"/>
      <c r="D3" s="169"/>
      <c r="E3" s="16" t="s">
        <v>16</v>
      </c>
      <c r="F3" s="16">
        <f>'1.1.'!D4</f>
        <v>237037</v>
      </c>
    </row>
    <row r="4" spans="1:17" ht="23.25" customHeight="1" x14ac:dyDescent="0.3">
      <c r="B4" s="169" t="s">
        <v>46</v>
      </c>
      <c r="C4" s="169"/>
      <c r="D4" s="169"/>
      <c r="E4" s="186"/>
      <c r="F4" s="186"/>
      <c r="G4" s="186"/>
      <c r="H4" s="186"/>
      <c r="M4" s="4">
        <f>SUM(L5:L23)</f>
        <v>0</v>
      </c>
      <c r="N4" s="4">
        <f>M4*18/118</f>
        <v>0</v>
      </c>
    </row>
    <row r="5" spans="1:17" s="4" customFormat="1" ht="27" customHeight="1" x14ac:dyDescent="0.3">
      <c r="A5" s="1"/>
      <c r="B5" s="1"/>
      <c r="C5" s="1"/>
      <c r="D5" s="29" t="s">
        <v>27</v>
      </c>
      <c r="E5" s="2"/>
      <c r="F5" s="2"/>
      <c r="G5" s="18"/>
      <c r="H5" s="19"/>
      <c r="I5" s="18"/>
      <c r="J5" s="18"/>
      <c r="K5" s="1"/>
      <c r="L5" s="23"/>
      <c r="O5" s="1"/>
      <c r="P5" s="1"/>
      <c r="Q5" s="1"/>
    </row>
    <row r="6" spans="1:17" s="4" customFormat="1" ht="38.25" customHeight="1" x14ac:dyDescent="0.25">
      <c r="A6" s="1"/>
      <c r="B6" s="182" t="s">
        <v>47</v>
      </c>
      <c r="C6" s="182"/>
      <c r="D6" s="182"/>
      <c r="E6" s="182"/>
      <c r="F6" s="182"/>
      <c r="G6" s="182"/>
      <c r="H6" s="183"/>
      <c r="I6" s="183"/>
      <c r="J6" s="183"/>
      <c r="K6" s="183"/>
      <c r="L6" s="23"/>
      <c r="M6" s="23" t="s">
        <v>32</v>
      </c>
      <c r="O6" s="1"/>
      <c r="P6" s="1"/>
      <c r="Q6" s="1"/>
    </row>
    <row r="7" spans="1:17" s="4" customFormat="1" ht="34.5" customHeight="1" x14ac:dyDescent="0.25">
      <c r="A7" s="1"/>
      <c r="B7" s="30"/>
      <c r="C7" s="30"/>
      <c r="D7" s="30"/>
      <c r="E7" s="30"/>
      <c r="F7" s="30"/>
      <c r="G7" s="30"/>
      <c r="H7" s="30"/>
      <c r="I7" s="30"/>
      <c r="J7" s="30"/>
      <c r="K7" s="30"/>
      <c r="L7" s="23"/>
      <c r="M7" s="23" t="s">
        <v>33</v>
      </c>
      <c r="O7" s="1"/>
      <c r="P7" s="1"/>
      <c r="Q7" s="1"/>
    </row>
    <row r="8" spans="1:17" s="4" customFormat="1" ht="27" customHeight="1" x14ac:dyDescent="0.3">
      <c r="A8" s="1"/>
      <c r="B8" s="1"/>
      <c r="C8" s="1"/>
      <c r="D8" s="29" t="s">
        <v>26</v>
      </c>
      <c r="E8" s="2"/>
      <c r="F8" s="2"/>
      <c r="G8" s="18"/>
      <c r="H8" s="19"/>
      <c r="I8" s="18"/>
      <c r="J8" s="18"/>
      <c r="K8" s="1"/>
      <c r="L8" s="23"/>
      <c r="M8" s="4" t="s">
        <v>54</v>
      </c>
      <c r="O8" s="1"/>
      <c r="P8" s="1"/>
      <c r="Q8" s="1"/>
    </row>
    <row r="9" spans="1:17" s="4" customFormat="1" ht="42" customHeight="1" x14ac:dyDescent="0.25">
      <c r="A9" s="1"/>
      <c r="B9" s="182" t="s">
        <v>60</v>
      </c>
      <c r="C9" s="182"/>
      <c r="D9" s="182"/>
      <c r="E9" s="182"/>
      <c r="F9" s="182"/>
      <c r="G9" s="182"/>
      <c r="H9" s="184"/>
      <c r="I9" s="184"/>
      <c r="J9" s="184"/>
      <c r="K9" s="184"/>
      <c r="L9" s="23"/>
      <c r="O9" s="1"/>
      <c r="P9" s="1"/>
      <c r="Q9" s="1"/>
    </row>
    <row r="10" spans="1:17" s="4" customFormat="1" ht="33.75" customHeight="1" x14ac:dyDescent="0.25">
      <c r="A10" s="1"/>
      <c r="B10" s="1" t="s">
        <v>48</v>
      </c>
      <c r="C10" s="1"/>
      <c r="D10" s="2"/>
      <c r="E10" s="2"/>
      <c r="F10" s="2"/>
      <c r="G10" s="18"/>
      <c r="H10" s="19"/>
      <c r="I10" s="36" t="s">
        <v>54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31</v>
      </c>
      <c r="E12" s="27"/>
      <c r="F12" s="27"/>
      <c r="G12" s="27"/>
      <c r="H12" s="27"/>
      <c r="I12" s="18"/>
      <c r="J12" s="18"/>
      <c r="K12" s="1"/>
      <c r="L12" s="23"/>
      <c r="M12" s="4" t="s">
        <v>50</v>
      </c>
      <c r="O12" s="1"/>
      <c r="P12" s="1"/>
      <c r="Q12" s="1"/>
    </row>
    <row r="13" spans="1:17" s="4" customFormat="1" ht="27" customHeight="1" x14ac:dyDescent="0.25">
      <c r="A13" s="1"/>
      <c r="B13" s="56" t="s">
        <v>53</v>
      </c>
      <c r="C13" s="13"/>
      <c r="D13" s="27"/>
      <c r="E13" s="27"/>
      <c r="F13" s="27"/>
      <c r="G13" s="27"/>
      <c r="H13" s="57" t="s">
        <v>50</v>
      </c>
      <c r="I13" s="18"/>
      <c r="J13" s="18"/>
      <c r="K13" s="1"/>
      <c r="L13" s="23"/>
      <c r="O13" s="1"/>
      <c r="P13" s="1"/>
      <c r="Q13" s="1"/>
    </row>
    <row r="14" spans="1:17" s="4" customFormat="1" ht="29.25" customHeight="1" x14ac:dyDescent="0.25">
      <c r="A14" s="1"/>
      <c r="B14" s="6" t="s">
        <v>29</v>
      </c>
      <c r="C14" s="1"/>
      <c r="D14" s="7" t="s">
        <v>28</v>
      </c>
      <c r="E14" s="7" t="s">
        <v>91</v>
      </c>
      <c r="F14" s="6" t="s">
        <v>17</v>
      </c>
      <c r="G14" s="7" t="s">
        <v>30</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18</v>
      </c>
      <c r="E21" s="38" t="s">
        <v>59</v>
      </c>
      <c r="F21" s="37"/>
      <c r="G21" s="37"/>
      <c r="H21" s="18" t="s">
        <v>58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101</v>
      </c>
    </row>
    <row r="2" spans="1:13" s="15" customFormat="1" ht="18.75" x14ac:dyDescent="0.3">
      <c r="A2" s="28" t="s">
        <v>55</v>
      </c>
    </row>
    <row r="3" spans="1:13" ht="15.75" x14ac:dyDescent="0.25">
      <c r="B3" s="34" t="str">
        <f>'1.1.'!B3</f>
        <v>Запрос предложений в электронной форме</v>
      </c>
      <c r="C3" s="144" t="s">
        <v>16</v>
      </c>
      <c r="D3" s="144">
        <f>'1.1.'!D4</f>
        <v>237037</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18</v>
      </c>
      <c r="B38" s="38" t="s">
        <v>59</v>
      </c>
      <c r="C38" s="37"/>
      <c r="D38" s="37"/>
      <c r="E38" s="18" t="s">
        <v>58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101</v>
      </c>
    </row>
    <row r="2" spans="1:2" ht="18.75" x14ac:dyDescent="0.3">
      <c r="A2" s="28" t="s">
        <v>56</v>
      </c>
    </row>
    <row r="3" spans="1:2" ht="15.75" x14ac:dyDescent="0.25">
      <c r="A3" s="35" t="str">
        <f>CONCATENATE('1.1.'!B3," №")</f>
        <v>Запрос предложений в электронной форме №</v>
      </c>
      <c r="B3" s="16">
        <f>'1.1.'!D4</f>
        <v>237037</v>
      </c>
    </row>
    <row r="4" spans="1:2" ht="18.75" x14ac:dyDescent="0.3">
      <c r="A4" s="34" t="s">
        <v>46</v>
      </c>
      <c r="B4" s="73"/>
    </row>
    <row r="5" spans="1:2" x14ac:dyDescent="0.25">
      <c r="A5" s="55" t="s">
        <v>19</v>
      </c>
      <c r="B5" s="74"/>
    </row>
    <row r="6" spans="1:2" x14ac:dyDescent="0.25">
      <c r="A6" s="55" t="s">
        <v>20</v>
      </c>
      <c r="B6" s="74"/>
    </row>
    <row r="7" spans="1:2" x14ac:dyDescent="0.25">
      <c r="A7" s="55" t="s">
        <v>114</v>
      </c>
      <c r="B7" s="59"/>
    </row>
    <row r="8" spans="1:2" x14ac:dyDescent="0.25">
      <c r="A8" s="55" t="s">
        <v>115</v>
      </c>
      <c r="B8" s="59"/>
    </row>
    <row r="9" spans="1:2" x14ac:dyDescent="0.25">
      <c r="A9" s="55" t="s">
        <v>21</v>
      </c>
      <c r="B9" s="59"/>
    </row>
    <row r="10" spans="1:2" x14ac:dyDescent="0.25">
      <c r="A10" s="55" t="s">
        <v>25</v>
      </c>
      <c r="B10" s="59"/>
    </row>
    <row r="11" spans="1:2" x14ac:dyDescent="0.25">
      <c r="A11" s="55" t="s">
        <v>11</v>
      </c>
      <c r="B11" s="59"/>
    </row>
    <row r="12" spans="1:2" x14ac:dyDescent="0.25">
      <c r="A12" s="55" t="s">
        <v>12</v>
      </c>
      <c r="B12" s="59"/>
    </row>
    <row r="13" spans="1:2" x14ac:dyDescent="0.25">
      <c r="A13" s="55" t="s">
        <v>22</v>
      </c>
      <c r="B13" s="59"/>
    </row>
    <row r="14" spans="1:2" x14ac:dyDescent="0.25">
      <c r="A14" s="55" t="s">
        <v>23</v>
      </c>
      <c r="B14" s="59"/>
    </row>
    <row r="15" spans="1:2" x14ac:dyDescent="0.25">
      <c r="A15" s="55" t="s">
        <v>13</v>
      </c>
      <c r="B15" s="59"/>
    </row>
    <row r="16" spans="1:2" x14ac:dyDescent="0.25">
      <c r="A16" s="55" t="s">
        <v>24</v>
      </c>
      <c r="B16" s="59"/>
    </row>
    <row r="17" spans="1:2" x14ac:dyDescent="0.25">
      <c r="A17" s="55" t="s">
        <v>14</v>
      </c>
      <c r="B17" s="59"/>
    </row>
    <row r="18" spans="1:2" x14ac:dyDescent="0.25">
      <c r="A18" s="97" t="s">
        <v>15</v>
      </c>
      <c r="B18" s="59"/>
    </row>
    <row r="19" spans="1:2" s="96" customFormat="1" x14ac:dyDescent="0.25">
      <c r="A19" s="155" t="s">
        <v>196</v>
      </c>
      <c r="B19" s="154"/>
    </row>
    <row r="20" spans="1:2" s="96" customFormat="1" x14ac:dyDescent="0.25">
      <c r="A20" s="97" t="s">
        <v>118</v>
      </c>
      <c r="B20" s="98"/>
    </row>
    <row r="21" spans="1:2" s="96" customFormat="1" x14ac:dyDescent="0.25">
      <c r="A21" s="97" t="s">
        <v>120</v>
      </c>
      <c r="B21" s="98"/>
    </row>
    <row r="22" spans="1:2" x14ac:dyDescent="0.25">
      <c r="A22" s="97" t="s">
        <v>103</v>
      </c>
      <c r="B22" s="42" t="s">
        <v>104</v>
      </c>
    </row>
    <row r="23" spans="1:2" x14ac:dyDescent="0.25">
      <c r="A23" s="97" t="s">
        <v>105</v>
      </c>
      <c r="B23" s="42" t="s">
        <v>106</v>
      </c>
    </row>
    <row r="24" spans="1:2" x14ac:dyDescent="0.25">
      <c r="A24" s="97" t="s">
        <v>107</v>
      </c>
      <c r="B24" s="42"/>
    </row>
    <row r="25" spans="1:2" s="96" customFormat="1" x14ac:dyDescent="0.25">
      <c r="A25" s="97" t="s">
        <v>142</v>
      </c>
      <c r="B25" s="126"/>
    </row>
    <row r="26" spans="1:2" s="96" customFormat="1" x14ac:dyDescent="0.25">
      <c r="A26" s="97" t="s">
        <v>143</v>
      </c>
      <c r="B26" s="126"/>
    </row>
    <row r="27" spans="1:2" s="96" customFormat="1" x14ac:dyDescent="0.25">
      <c r="A27" s="97" t="s">
        <v>144</v>
      </c>
      <c r="B27" s="126"/>
    </row>
    <row r="28" spans="1:2" s="96" customFormat="1" x14ac:dyDescent="0.25">
      <c r="A28" s="97" t="s">
        <v>145</v>
      </c>
      <c r="B28" s="126"/>
    </row>
    <row r="29" spans="1:2" s="96" customFormat="1" x14ac:dyDescent="0.25">
      <c r="A29" s="97" t="s">
        <v>146</v>
      </c>
      <c r="B29" s="126"/>
    </row>
    <row r="30" spans="1:2" s="96" customFormat="1" x14ac:dyDescent="0.25">
      <c r="A30" s="97" t="s">
        <v>147</v>
      </c>
      <c r="B30" s="126"/>
    </row>
    <row r="31" spans="1:2" s="96" customFormat="1" x14ac:dyDescent="0.25">
      <c r="A31" s="155" t="s">
        <v>194</v>
      </c>
      <c r="B31" s="156"/>
    </row>
    <row r="32" spans="1:2" s="96" customFormat="1" ht="30" x14ac:dyDescent="0.25">
      <c r="A32" s="157" t="s">
        <v>148</v>
      </c>
      <c r="B32" s="126"/>
    </row>
    <row r="33" spans="1:2" s="96" customFormat="1" x14ac:dyDescent="0.25">
      <c r="A33" s="97" t="s">
        <v>149</v>
      </c>
      <c r="B33" s="126"/>
    </row>
    <row r="34" spans="1:2" x14ac:dyDescent="0.25">
      <c r="A34" s="12"/>
      <c r="B34" s="12"/>
    </row>
    <row r="35" spans="1:2" x14ac:dyDescent="0.25">
      <c r="A35" s="44" t="s">
        <v>18</v>
      </c>
      <c r="B35" s="38" t="s">
        <v>65</v>
      </c>
    </row>
    <row r="36" spans="1:2" x14ac:dyDescent="0.25">
      <c r="A36" s="54" t="s">
        <v>7</v>
      </c>
      <c r="B36" s="44"/>
    </row>
    <row r="37" spans="1:2" x14ac:dyDescent="0.25">
      <c r="A37" s="44" t="s">
        <v>8</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116</v>
      </c>
      <c r="B1" s="195"/>
    </row>
    <row r="2" spans="1:2" ht="17.45" customHeight="1" x14ac:dyDescent="0.25">
      <c r="A2" s="191" t="s">
        <v>62</v>
      </c>
      <c r="B2" s="191"/>
    </row>
    <row r="3" spans="1:2" x14ac:dyDescent="0.25">
      <c r="A3" s="189" t="s">
        <v>34</v>
      </c>
      <c r="B3" s="189"/>
    </row>
    <row r="4" spans="1:2" x14ac:dyDescent="0.25">
      <c r="A4" s="189" t="s">
        <v>176</v>
      </c>
      <c r="B4" s="189"/>
    </row>
    <row r="5" spans="1:2" ht="15.75" customHeight="1" x14ac:dyDescent="0.25">
      <c r="A5" s="192" t="s">
        <v>187</v>
      </c>
      <c r="B5" s="192"/>
    </row>
    <row r="6" spans="1:2" s="61" customFormat="1" ht="15.75" customHeight="1" x14ac:dyDescent="0.25">
      <c r="A6" s="192" t="s">
        <v>188</v>
      </c>
      <c r="B6" s="192"/>
    </row>
    <row r="7" spans="1:2" x14ac:dyDescent="0.25">
      <c r="A7" s="189" t="s">
        <v>159</v>
      </c>
      <c r="B7" s="189"/>
    </row>
    <row r="8" spans="1:2" x14ac:dyDescent="0.25">
      <c r="A8" s="189" t="s">
        <v>160</v>
      </c>
      <c r="B8" s="189"/>
    </row>
    <row r="9" spans="1:2" x14ac:dyDescent="0.25">
      <c r="A9" s="189" t="s">
        <v>175</v>
      </c>
      <c r="B9" s="189"/>
    </row>
    <row r="10" spans="1:2" x14ac:dyDescent="0.25">
      <c r="A10" s="189" t="s">
        <v>174</v>
      </c>
      <c r="B10" s="189"/>
    </row>
    <row r="11" spans="1:2" ht="30.75" customHeight="1" x14ac:dyDescent="0.25">
      <c r="A11" s="189" t="s">
        <v>161</v>
      </c>
      <c r="B11" s="189"/>
    </row>
    <row r="12" spans="1:2" s="61" customFormat="1" ht="36.75" customHeight="1" x14ac:dyDescent="0.25">
      <c r="A12" s="196" t="s">
        <v>189</v>
      </c>
      <c r="B12" s="196"/>
    </row>
    <row r="13" spans="1:2" ht="15" customHeight="1" x14ac:dyDescent="0.25">
      <c r="A13" s="190"/>
      <c r="B13" s="190"/>
    </row>
    <row r="14" spans="1:2" x14ac:dyDescent="0.25">
      <c r="A14" s="189" t="s">
        <v>61</v>
      </c>
      <c r="B14" s="189"/>
    </row>
    <row r="15" spans="1:2" s="61" customFormat="1" ht="120" customHeight="1" x14ac:dyDescent="0.25">
      <c r="A15" s="196" t="s">
        <v>192</v>
      </c>
      <c r="B15" s="196"/>
    </row>
    <row r="16" spans="1:2" ht="162.75" customHeight="1" x14ac:dyDescent="0.25">
      <c r="A16" s="192" t="s">
        <v>198</v>
      </c>
      <c r="B16" s="192"/>
    </row>
    <row r="17" spans="1:2" ht="87.75" customHeight="1" x14ac:dyDescent="0.25">
      <c r="A17" s="193" t="s">
        <v>173</v>
      </c>
      <c r="B17" s="193"/>
    </row>
    <row r="18" spans="1:2" ht="133.5" customHeight="1" x14ac:dyDescent="0.25">
      <c r="A18" s="192" t="s">
        <v>190</v>
      </c>
      <c r="B18" s="192"/>
    </row>
    <row r="19" spans="1:2" s="61" customFormat="1" ht="55.5" customHeight="1" x14ac:dyDescent="0.25">
      <c r="A19" s="192" t="s">
        <v>199</v>
      </c>
      <c r="B19" s="197"/>
    </row>
    <row r="20" spans="1:2" s="61" customFormat="1" ht="50.25" customHeight="1" x14ac:dyDescent="0.25">
      <c r="A20" s="193" t="s">
        <v>172</v>
      </c>
      <c r="B20" s="193"/>
    </row>
    <row r="21" spans="1:2" ht="80.25" customHeight="1" x14ac:dyDescent="0.25">
      <c r="A21" s="194" t="s">
        <v>193</v>
      </c>
      <c r="B21" s="194"/>
    </row>
    <row r="22" spans="1:2" s="61" customFormat="1" ht="100.5" customHeight="1" x14ac:dyDescent="0.25">
      <c r="A22" s="192" t="s">
        <v>191</v>
      </c>
      <c r="B22" s="192"/>
    </row>
    <row r="23" spans="1:2" s="61" customFormat="1" ht="17.45" customHeight="1" x14ac:dyDescent="0.25">
      <c r="A23" s="105"/>
      <c r="B23" s="105"/>
    </row>
    <row r="24" spans="1:2" ht="42.75" customHeight="1" x14ac:dyDescent="0.25">
      <c r="A24" s="191" t="s">
        <v>100</v>
      </c>
      <c r="B24" s="191"/>
    </row>
    <row r="25" spans="1:2" ht="36.75" customHeight="1" x14ac:dyDescent="0.25">
      <c r="A25" s="189" t="s">
        <v>51</v>
      </c>
      <c r="B25" s="189"/>
    </row>
    <row r="26" spans="1:2" ht="33" customHeight="1" x14ac:dyDescent="0.25">
      <c r="A26" s="189" t="s">
        <v>42</v>
      </c>
      <c r="B26" s="189"/>
    </row>
    <row r="27" spans="1:2" ht="127.5" customHeight="1" x14ac:dyDescent="0.25">
      <c r="A27" s="189" t="s">
        <v>63</v>
      </c>
      <c r="B27" s="189"/>
    </row>
    <row r="28" spans="1:2" ht="82.15" customHeight="1" x14ac:dyDescent="0.25">
      <c r="A28" s="189" t="s">
        <v>171</v>
      </c>
      <c r="B28" s="189"/>
    </row>
    <row r="29" spans="1:2" ht="15" x14ac:dyDescent="0.25">
      <c r="A29" s="190"/>
      <c r="B29" s="190"/>
    </row>
    <row r="30" spans="1:2" ht="48.75" customHeight="1" x14ac:dyDescent="0.25">
      <c r="A30" s="191" t="s">
        <v>64</v>
      </c>
      <c r="B30" s="191"/>
    </row>
    <row r="31" spans="1:2" x14ac:dyDescent="0.25">
      <c r="A31" s="194" t="s">
        <v>43</v>
      </c>
      <c r="B31" s="194"/>
    </row>
    <row r="32" spans="1:2" s="61" customFormat="1" x14ac:dyDescent="0.25">
      <c r="A32" s="109"/>
      <c r="B32" s="109"/>
    </row>
    <row r="33" spans="1:2" ht="15.6" customHeight="1" x14ac:dyDescent="0.25">
      <c r="A33" s="191" t="s">
        <v>127</v>
      </c>
      <c r="B33" s="191"/>
    </row>
    <row r="34" spans="1:2" x14ac:dyDescent="0.25">
      <c r="A34" s="194" t="s">
        <v>35</v>
      </c>
      <c r="B34" s="194"/>
    </row>
    <row r="35" spans="1:2" ht="15" x14ac:dyDescent="0.25">
      <c r="A35" s="190"/>
      <c r="B35" s="190"/>
    </row>
    <row r="36" spans="1:2" x14ac:dyDescent="0.25">
      <c r="A36" s="188" t="s">
        <v>36</v>
      </c>
      <c r="B36" s="188"/>
    </row>
    <row r="37" spans="1:2" s="147" customFormat="1" x14ac:dyDescent="0.25">
      <c r="A37" s="148" t="s">
        <v>19</v>
      </c>
      <c r="B37" s="149" t="s">
        <v>37</v>
      </c>
    </row>
    <row r="38" spans="1:2" s="147" customFormat="1" x14ac:dyDescent="0.25">
      <c r="A38" s="148" t="s">
        <v>20</v>
      </c>
      <c r="B38" s="149" t="s">
        <v>38</v>
      </c>
    </row>
    <row r="39" spans="1:2" s="147" customFormat="1" x14ac:dyDescent="0.25">
      <c r="A39" s="148" t="s">
        <v>114</v>
      </c>
      <c r="B39" s="149" t="s">
        <v>39</v>
      </c>
    </row>
    <row r="40" spans="1:2" s="147" customFormat="1" x14ac:dyDescent="0.25">
      <c r="A40" s="148" t="s">
        <v>115</v>
      </c>
      <c r="B40" s="149">
        <v>192174</v>
      </c>
    </row>
    <row r="41" spans="1:2" s="147" customFormat="1" x14ac:dyDescent="0.25">
      <c r="A41" s="148" t="s">
        <v>21</v>
      </c>
      <c r="B41" s="149" t="s">
        <v>40</v>
      </c>
    </row>
    <row r="42" spans="1:2" s="147" customFormat="1" x14ac:dyDescent="0.25">
      <c r="A42" s="148" t="s">
        <v>25</v>
      </c>
      <c r="B42" s="149">
        <v>190000</v>
      </c>
    </row>
    <row r="43" spans="1:2" s="147" customFormat="1" x14ac:dyDescent="0.25">
      <c r="A43" s="148" t="s">
        <v>11</v>
      </c>
      <c r="B43" s="149">
        <v>7008696530</v>
      </c>
    </row>
    <row r="44" spans="1:2" s="147" customFormat="1" x14ac:dyDescent="0.25">
      <c r="A44" s="148" t="s">
        <v>12</v>
      </c>
      <c r="B44" s="149">
        <v>700101001</v>
      </c>
    </row>
    <row r="45" spans="1:2" s="147" customFormat="1" x14ac:dyDescent="0.25">
      <c r="A45" s="148" t="s">
        <v>22</v>
      </c>
      <c r="B45" s="149">
        <v>60220223</v>
      </c>
    </row>
    <row r="46" spans="1:2" s="147" customFormat="1" x14ac:dyDescent="0.25">
      <c r="A46" s="148" t="s">
        <v>23</v>
      </c>
      <c r="B46" s="150">
        <v>1092246100049</v>
      </c>
    </row>
    <row r="47" spans="1:2" s="147" customFormat="1" x14ac:dyDescent="0.25">
      <c r="A47" s="148" t="s">
        <v>13</v>
      </c>
      <c r="B47" s="150">
        <v>4.0700000035999998E+19</v>
      </c>
    </row>
    <row r="48" spans="1:2" s="147" customFormat="1" x14ac:dyDescent="0.25">
      <c r="A48" s="148" t="s">
        <v>24</v>
      </c>
      <c r="B48" s="150">
        <v>3.00008104E+19</v>
      </c>
    </row>
    <row r="49" spans="1:2" s="147" customFormat="1" x14ac:dyDescent="0.25">
      <c r="A49" s="148" t="s">
        <v>14</v>
      </c>
      <c r="B49" s="149" t="s">
        <v>41</v>
      </c>
    </row>
    <row r="50" spans="1:2" s="147" customFormat="1" x14ac:dyDescent="0.25">
      <c r="A50" s="148" t="s">
        <v>15</v>
      </c>
      <c r="B50" s="150">
        <v>42599144</v>
      </c>
    </row>
    <row r="51" spans="1:2" s="147" customFormat="1" x14ac:dyDescent="0.25">
      <c r="A51" s="151" t="s">
        <v>196</v>
      </c>
      <c r="B51" s="150" t="s">
        <v>110</v>
      </c>
    </row>
    <row r="52" spans="1:2" s="147" customFormat="1" x14ac:dyDescent="0.25">
      <c r="A52" s="148" t="s">
        <v>118</v>
      </c>
      <c r="B52" s="149" t="s">
        <v>119</v>
      </c>
    </row>
    <row r="53" spans="1:2" s="147" customFormat="1" x14ac:dyDescent="0.25">
      <c r="A53" s="148" t="s">
        <v>120</v>
      </c>
      <c r="B53" s="149" t="s">
        <v>121</v>
      </c>
    </row>
    <row r="54" spans="1:2" s="147" customFormat="1" x14ac:dyDescent="0.25">
      <c r="A54" s="148" t="s">
        <v>103</v>
      </c>
      <c r="B54" s="149" t="s">
        <v>111</v>
      </c>
    </row>
    <row r="55" spans="1:2" s="147" customFormat="1" x14ac:dyDescent="0.25">
      <c r="A55" s="148" t="s">
        <v>105</v>
      </c>
      <c r="B55" s="149" t="s">
        <v>112</v>
      </c>
    </row>
    <row r="56" spans="1:2" s="147" customFormat="1" x14ac:dyDescent="0.25">
      <c r="A56" s="148" t="s">
        <v>107</v>
      </c>
      <c r="B56" s="152" t="s">
        <v>113</v>
      </c>
    </row>
    <row r="57" spans="1:2" s="147" customFormat="1" x14ac:dyDescent="0.25">
      <c r="A57" s="148" t="s">
        <v>142</v>
      </c>
      <c r="B57" s="150" t="s">
        <v>110</v>
      </c>
    </row>
    <row r="58" spans="1:2" s="147" customFormat="1" x14ac:dyDescent="0.25">
      <c r="A58" s="148" t="s">
        <v>143</v>
      </c>
      <c r="B58" s="148">
        <v>405000000</v>
      </c>
    </row>
    <row r="59" spans="1:2" s="147" customFormat="1" x14ac:dyDescent="0.25">
      <c r="A59" s="148" t="s">
        <v>144</v>
      </c>
      <c r="B59" s="148">
        <v>40380000</v>
      </c>
    </row>
    <row r="60" spans="1:2" s="147" customFormat="1" x14ac:dyDescent="0.25">
      <c r="A60" s="148" t="s">
        <v>145</v>
      </c>
      <c r="B60" s="148">
        <v>4210014</v>
      </c>
    </row>
    <row r="61" spans="1:2" s="147" customFormat="1" x14ac:dyDescent="0.25">
      <c r="A61" s="148" t="s">
        <v>146</v>
      </c>
      <c r="B61" s="148">
        <v>16</v>
      </c>
    </row>
    <row r="62" spans="1:2" s="147" customFormat="1" x14ac:dyDescent="0.25">
      <c r="A62" s="148" t="s">
        <v>147</v>
      </c>
      <c r="B62" s="148">
        <v>12165</v>
      </c>
    </row>
    <row r="63" spans="1:2" s="147" customFormat="1" x14ac:dyDescent="0.25">
      <c r="A63" s="151" t="s">
        <v>194</v>
      </c>
      <c r="B63" s="151" t="s">
        <v>195</v>
      </c>
    </row>
    <row r="64" spans="1:2" s="147" customFormat="1" x14ac:dyDescent="0.25">
      <c r="A64" s="148" t="s">
        <v>148</v>
      </c>
      <c r="B64" s="148" t="s">
        <v>49</v>
      </c>
    </row>
    <row r="65" spans="1:2" s="147" customFormat="1" x14ac:dyDescent="0.25">
      <c r="A65" s="148" t="s">
        <v>149</v>
      </c>
      <c r="B65" s="153" t="s">
        <v>151</v>
      </c>
    </row>
  </sheetData>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28.9" customHeight="1" x14ac:dyDescent="0.25">
      <c r="A7" s="189" t="s">
        <v>161</v>
      </c>
      <c r="B7" s="189"/>
    </row>
    <row r="8" spans="1:2" ht="15" x14ac:dyDescent="0.25">
      <c r="A8" s="190"/>
      <c r="B8" s="190"/>
    </row>
    <row r="9" spans="1:2" x14ac:dyDescent="0.25">
      <c r="A9" s="189" t="s">
        <v>61</v>
      </c>
      <c r="B9" s="189"/>
    </row>
    <row r="10" spans="1:2" ht="66" customHeight="1" x14ac:dyDescent="0.25">
      <c r="A10" s="198" t="s">
        <v>181</v>
      </c>
      <c r="B10" s="198"/>
    </row>
    <row r="11" spans="1:2" ht="79.900000000000006" customHeight="1" x14ac:dyDescent="0.25">
      <c r="A11" s="199" t="s">
        <v>183</v>
      </c>
      <c r="B11" s="199"/>
    </row>
    <row r="12" spans="1:2" ht="112.5" customHeight="1" x14ac:dyDescent="0.25">
      <c r="A12" s="198" t="s">
        <v>162</v>
      </c>
      <c r="B12" s="198"/>
    </row>
    <row r="13" spans="1:2" x14ac:dyDescent="0.25">
      <c r="A13" s="135"/>
      <c r="B13" s="135"/>
    </row>
    <row r="14" spans="1:2" ht="15.6"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x14ac:dyDescent="0.25">
      <c r="A48" s="191" t="s">
        <v>141</v>
      </c>
      <c r="B48" s="191"/>
    </row>
    <row r="49" spans="1:2" x14ac:dyDescent="0.25">
      <c r="A49" s="189" t="s">
        <v>157</v>
      </c>
      <c r="B49" s="189"/>
    </row>
    <row r="50" spans="1:2" x14ac:dyDescent="0.25">
      <c r="A50" s="189" t="s">
        <v>163</v>
      </c>
      <c r="B50" s="189"/>
    </row>
    <row r="51" spans="1:2" x14ac:dyDescent="0.25">
      <c r="A51" s="189" t="s">
        <v>164</v>
      </c>
      <c r="B51" s="189"/>
    </row>
    <row r="52" spans="1:2" x14ac:dyDescent="0.25">
      <c r="A52" s="189" t="s">
        <v>165</v>
      </c>
      <c r="B52" s="189"/>
    </row>
    <row r="53" spans="1:2" x14ac:dyDescent="0.25">
      <c r="A53" s="189" t="s">
        <v>166</v>
      </c>
      <c r="B53" s="189"/>
    </row>
    <row r="54" spans="1:2" ht="34.9" customHeight="1" x14ac:dyDescent="0.25">
      <c r="A54" s="189" t="s">
        <v>167</v>
      </c>
      <c r="B54" s="189"/>
    </row>
    <row r="55" spans="1:2" ht="15" x14ac:dyDescent="0.25">
      <c r="A55" s="190"/>
      <c r="B55" s="190"/>
    </row>
    <row r="56" spans="1:2" x14ac:dyDescent="0.25">
      <c r="A56" s="189" t="s">
        <v>61</v>
      </c>
      <c r="B56" s="189"/>
    </row>
    <row r="57" spans="1:2" ht="51.75" customHeight="1" x14ac:dyDescent="0.25">
      <c r="A57" s="194" t="s">
        <v>177</v>
      </c>
      <c r="B57" s="194"/>
    </row>
    <row r="58" spans="1:2" ht="49.15" customHeight="1" x14ac:dyDescent="0.25">
      <c r="A58" s="198" t="s">
        <v>169</v>
      </c>
      <c r="B58" s="19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32.25" customHeight="1" x14ac:dyDescent="0.25">
      <c r="A7" s="189" t="s">
        <v>161</v>
      </c>
      <c r="B7" s="189"/>
    </row>
    <row r="8" spans="1:2" ht="15" x14ac:dyDescent="0.25">
      <c r="A8" s="190"/>
      <c r="B8" s="190"/>
    </row>
    <row r="9" spans="1:2" x14ac:dyDescent="0.25">
      <c r="A9" s="189" t="s">
        <v>61</v>
      </c>
      <c r="B9" s="189"/>
    </row>
    <row r="10" spans="1:2" ht="63" customHeight="1" x14ac:dyDescent="0.25">
      <c r="A10" s="198" t="s">
        <v>170</v>
      </c>
      <c r="B10" s="198"/>
    </row>
    <row r="11" spans="1:2" ht="64.5" customHeight="1" x14ac:dyDescent="0.25">
      <c r="A11" s="198" t="s">
        <v>184</v>
      </c>
      <c r="B11" s="198"/>
    </row>
    <row r="12" spans="1:2" ht="97.5" customHeight="1" x14ac:dyDescent="0.25">
      <c r="A12" s="198" t="s">
        <v>179</v>
      </c>
      <c r="B12" s="198"/>
    </row>
    <row r="13" spans="1:2" x14ac:dyDescent="0.25">
      <c r="A13" s="135"/>
      <c r="B13" s="135"/>
    </row>
    <row r="14" spans="1:2" ht="15.75"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hidden="1" x14ac:dyDescent="0.25">
      <c r="A48" s="191" t="s">
        <v>141</v>
      </c>
      <c r="B48" s="191"/>
    </row>
    <row r="49" spans="1:2" hidden="1" x14ac:dyDescent="0.25">
      <c r="A49" s="189" t="s">
        <v>157</v>
      </c>
      <c r="B49" s="189"/>
    </row>
    <row r="50" spans="1:2" hidden="1" x14ac:dyDescent="0.25">
      <c r="A50" s="189" t="s">
        <v>163</v>
      </c>
      <c r="B50" s="189"/>
    </row>
    <row r="51" spans="1:2" hidden="1" x14ac:dyDescent="0.25">
      <c r="A51" s="189" t="s">
        <v>164</v>
      </c>
      <c r="B51" s="189"/>
    </row>
    <row r="52" spans="1:2" hidden="1" x14ac:dyDescent="0.25">
      <c r="A52" s="189" t="s">
        <v>165</v>
      </c>
      <c r="B52" s="189"/>
    </row>
    <row r="53" spans="1:2" hidden="1" x14ac:dyDescent="0.25">
      <c r="A53" s="189" t="s">
        <v>166</v>
      </c>
      <c r="B53" s="189"/>
    </row>
    <row r="54" spans="1:2" ht="34.9" hidden="1" customHeight="1" x14ac:dyDescent="0.25">
      <c r="A54" s="189" t="s">
        <v>167</v>
      </c>
      <c r="B54" s="189"/>
    </row>
    <row r="55" spans="1:2" ht="15" hidden="1" x14ac:dyDescent="0.25">
      <c r="A55" s="190"/>
      <c r="B55" s="190"/>
    </row>
    <row r="56" spans="1:2" hidden="1" x14ac:dyDescent="0.25">
      <c r="A56" s="189" t="s">
        <v>61</v>
      </c>
      <c r="B56" s="189"/>
    </row>
    <row r="57" spans="1:2" ht="50.25" hidden="1" customHeight="1" x14ac:dyDescent="0.25">
      <c r="A57" s="194" t="s">
        <v>168</v>
      </c>
      <c r="B57" s="194"/>
    </row>
    <row r="58" spans="1:2" ht="49.35" hidden="1" customHeight="1" x14ac:dyDescent="0.25">
      <c r="A58" s="198" t="s">
        <v>169</v>
      </c>
      <c r="B58" s="198"/>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2019-05-23T12:10:42Z</dcterms:modified>
  <cp:contentStatus>v2017_1</cp:contentStatus>
</cp:coreProperties>
</file>