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858 АП\"/>
    </mc:Choice>
  </mc:AlternateContent>
  <bookViews>
    <workbookView xWindow="-120" yWindow="-120" windowWidth="20730" windowHeight="11160" tabRatio="771"/>
  </bookViews>
  <sheets>
    <sheet name="Мои данные" sheetId="8" r:id="rId1"/>
  </sheets>
  <definedNames>
    <definedName name="_xlnm.Print_Titles" localSheetId="0">'Мои данные'!$29:$29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8" l="1"/>
  <c r="G21" i="8"/>
  <c r="J19" i="8"/>
  <c r="G19" i="8"/>
  <c r="J18" i="8"/>
  <c r="G18" i="8"/>
  <c r="J17" i="8"/>
  <c r="G17" i="8"/>
  <c r="J195" i="8"/>
  <c r="G195" i="8"/>
  <c r="J194" i="8"/>
  <c r="G194" i="8"/>
  <c r="J20" i="8"/>
  <c r="G20" i="8"/>
  <c r="A24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78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78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78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178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178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178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178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197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99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<sst xmlns="http://schemas.openxmlformats.org/spreadsheetml/2006/main" count="722" uniqueCount="566">
  <si>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</si>
  <si>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</si>
  <si>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</si>
  <si>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</si>
  <si>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</si>
  <si>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</si>
  <si>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</si>
  <si>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</si>
  <si>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</si>
  <si>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</si>
  <si>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</si>
  <si>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</si>
  <si>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</si>
  <si>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</si>
  <si>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</si>
  <si>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</si>
  <si>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</si>
  <si>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</si>
  <si>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</si>
  <si>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</si>
  <si>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</si>
  <si>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</si>
  <si>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</si>
  <si>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</si>
  <si>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</si>
  <si>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</si>
  <si>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</si>
  <si>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>Стройка:Газопровод среднего и низкого давления от точки подключения до границы земельного участка по адресу: г. Челябинск, Ленинский район, ул. Багратиона 22</t>
  </si>
  <si>
    <t>Объект:Газопровод среднего и низкого давления от точки подключения до границы земельного участка по адресу: г. Челябинск, Ленинский район, ул. Багратиона 22</t>
  </si>
  <si>
    <t>ЛОКАЛЬНАЯ СМЕТА №1</t>
  </si>
  <si>
    <t>на Багратиона 22 исп 18.10.2019</t>
  </si>
  <si>
    <t>Основание:072.04.19 - ТП - ГСН</t>
  </si>
  <si>
    <t>Составил:  _________________ /И.В.Данильченко/</t>
  </si>
  <si>
    <t>Проверил:  _________________ /А.В. Бунаков/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</si>
  <si>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</si>
  <si>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</si>
  <si>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0,19
19 / 100</t>
  </si>
  <si>
    <t>ТЕР01-01-009-15
Разработка грунта в траншеях экскаватором «обратная лопата» с ковшом вместимостью 0,5 (0,5-0,63) м3, в отвал группа грунтов: 3
1000 м3 грунта</t>
  </si>
  <si>
    <t>0,10077
100,77 / 1000</t>
  </si>
  <si>
    <t>4866,54
_____
645,52</t>
  </si>
  <si>
    <t>490
_____
65</t>
  </si>
  <si>
    <t>3027
_____
882</t>
  </si>
  <si>
    <t>ТЕР23-01-001-01
Устройство основания под трубопроводы: песчаного, h=0.1 м
10 м3 основания</t>
  </si>
  <si>
    <t>0,37
3,7 / 10</t>
  </si>
  <si>
    <t>105,37
_____
1287</t>
  </si>
  <si>
    <t>39,04
_____
4,26</t>
  </si>
  <si>
    <t>39
_____
477</t>
  </si>
  <si>
    <t>14
_____
2</t>
  </si>
  <si>
    <t>529
_____
1419</t>
  </si>
  <si>
    <t>69
_____
21</t>
  </si>
  <si>
    <t>ТЕР01-02-061-02
Засыпка вручную траншей, пазух котлованов и ям, (присыпка газопровода песком вручную на h=0.2 м) на выходе из земли песком, котлована на врезке_x000D_
группа грунтов: 2
100 м3 грунта</t>
  </si>
  <si>
    <t>0,292
(12,6+16,6) / 100</t>
  </si>
  <si>
    <t>ТССЦ-408-0122
Песок природный для строительных работ средний
м3</t>
  </si>
  <si>
    <t>32,12
(12,6+16,6)*1,1</t>
  </si>
  <si>
    <t xml:space="preserve">
_____
117</t>
  </si>
  <si>
    <t xml:space="preserve">
_____
3758</t>
  </si>
  <si>
    <t xml:space="preserve">
_____
11201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</si>
  <si>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</si>
  <si>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0,08687
86,87 / 1000</t>
  </si>
  <si>
    <t>367,67
_____
68,26</t>
  </si>
  <si>
    <t>32
_____
6</t>
  </si>
  <si>
    <t>263
_____
80</t>
  </si>
  <si>
    <t>ТЕР01-02-005-01
Уплотнение грунта пневматическими трамбовками, группа грунтов: 1-2
100 м3 уплотненного грунта</t>
  </si>
  <si>
    <t>1,1607
(86,87+12,6+16,6) / 100</t>
  </si>
  <si>
    <t>199,9
_____
36,97</t>
  </si>
  <si>
    <t>232
_____
43</t>
  </si>
  <si>
    <t>1648
_____
582</t>
  </si>
  <si>
    <t>ТССЦпг-01-01-01-039
Погрузочные работы при автомобильных перевозках: грунта растительного слоя (земля, перегной)
1 т груза</t>
  </si>
  <si>
    <t>57,575
32,9*1,75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</si>
  <si>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</si>
  <si>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ТЕР01-02-066-02
Крепление инвентарными щитами стенок траншей шириной до 2 м в грунтах: устойчивых
100 м2 креплений</t>
  </si>
  <si>
    <t>0,1422
14,22 / 100</t>
  </si>
  <si>
    <t>217,76
_____
104,28</t>
  </si>
  <si>
    <t>83,26
_____
4,74</t>
  </si>
  <si>
    <t>31
_____
15</t>
  </si>
  <si>
    <t>12
_____
1</t>
  </si>
  <si>
    <t>420
_____
108</t>
  </si>
  <si>
    <t>71
_____
9</t>
  </si>
  <si>
    <t>ТССЦ-203-0511
Щиты из досок толщиной 25 мм
м2</t>
  </si>
  <si>
    <t>0,6256
3,128*0,2</t>
  </si>
  <si>
    <t xml:space="preserve">
_____
66</t>
  </si>
  <si>
    <t xml:space="preserve">
_____
41</t>
  </si>
  <si>
    <t xml:space="preserve">
_____
245</t>
  </si>
  <si>
    <t>Раздел 2. Установка ГРПШ-10МС</t>
  </si>
  <si>
    <t>Установка опоры под ГРПШ 10МС</t>
  </si>
  <si>
    <t>ТЕР01-02-031-04
Бурение ям глубиной до 2 м бурильно-крановыми машинами: на автомобиле, группа грунтов 2
100 ям</t>
  </si>
  <si>
    <t>0,01
1 / 100</t>
  </si>
  <si>
    <t>2276,31
_____
232,59</t>
  </si>
  <si>
    <t>23
_____
2</t>
  </si>
  <si>
    <t>157
_____
32</t>
  </si>
  <si>
    <t>ТЕР06-01-001-13
Устройство фундаментов-столбов: бетонных
100 м3 бетона, бутобетона и железобетона в деле</t>
  </si>
  <si>
    <t>0,0038
0,38 / 100</t>
  </si>
  <si>
    <t>6449,24
_____
6374,53</t>
  </si>
  <si>
    <t>1934,99
_____
302,95</t>
  </si>
  <si>
    <t>25
_____
24</t>
  </si>
  <si>
    <t>7
_____
1</t>
  </si>
  <si>
    <t>332
_____
148</t>
  </si>
  <si>
    <t>42
_____
16</t>
  </si>
  <si>
    <t>ТССЦ-401-0005
Бетон тяжелый, класс В12,5 (М150)
м3</t>
  </si>
  <si>
    <t>0,3876
0,38*1,02</t>
  </si>
  <si>
    <t xml:space="preserve">
_____
592</t>
  </si>
  <si>
    <t xml:space="preserve">
_____
229</t>
  </si>
  <si>
    <t xml:space="preserve">
_____
1139</t>
  </si>
  <si>
    <t>ТЕР09-08-001-01
Установка металлических столбов высотой до 4 м: с погружением в бетонное основание
100 столбов</t>
  </si>
  <si>
    <t>384,2
_____
250,99</t>
  </si>
  <si>
    <t>3216,64
_____
328,52</t>
  </si>
  <si>
    <t>4
_____
3</t>
  </si>
  <si>
    <t>32
_____
3</t>
  </si>
  <si>
    <t>52
_____
13</t>
  </si>
  <si>
    <t>201
_____
45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</si>
  <si>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</si>
  <si>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 xml:space="preserve">
_____
67,3</t>
  </si>
  <si>
    <t xml:space="preserve">
_____
269</t>
  </si>
  <si>
    <t xml:space="preserve">
_____
1734</t>
  </si>
  <si>
    <t>ТЕР13-03-002-04
Огрунтовка металлических поверхностей за один раз: грунтовкой ГФ-021
100 м2 окрашиваемой поверхности</t>
  </si>
  <si>
    <t>78,62
_____
250,36</t>
  </si>
  <si>
    <t>10,15
_____
0,12</t>
  </si>
  <si>
    <t>2
_____
8</t>
  </si>
  <si>
    <t>32
_____
24</t>
  </si>
  <si>
    <t>ТЕР13-03-004-26
Окраска металлических огрунтованных поверхностей: эмалью ПФ-115
100 м2 окрашиваемой поверхности</t>
  </si>
  <si>
    <t>48,32
_____
388,48</t>
  </si>
  <si>
    <t>6,8
_____
0,12</t>
  </si>
  <si>
    <t>1
_____
12</t>
  </si>
  <si>
    <t>20
_____
38</t>
  </si>
  <si>
    <t>ТЕР22-03-001-05
Установка фасонных частей стальных сварных диаметром: 100-250 мм
1 т фасонных частей</t>
  </si>
  <si>
    <t>0,00157
1,57/1000</t>
  </si>
  <si>
    <t>4960,28
_____
14919,4</t>
  </si>
  <si>
    <t>11806,75
_____
1684,6</t>
  </si>
  <si>
    <t>8
_____
23</t>
  </si>
  <si>
    <t>19
_____
3</t>
  </si>
  <si>
    <t>106
_____
205</t>
  </si>
  <si>
    <t>118
_____
36</t>
  </si>
  <si>
    <t>ГРПШ 10 МС</t>
  </si>
  <si>
    <t>ТЕР19-01-004-01
Устройство установки для редуцирования давления газа
1 установка
245,22 = 8 039,66 - 0,61 x 11,10 - 1,85 x 15,60 - 1,33 x 79,80 - 2,03 x 51,04 - 0,107 x 29,54 - 1 x 18,60 - 1 x 43,00 - 1 x 7 374,81 - 0,005 x 699,00 - 0,59 x 123,00 - 1 x 31,40 - 0,001 x 2 030,00</t>
  </si>
  <si>
    <t>158,49
_____
51,92</t>
  </si>
  <si>
    <t>34,81
_____
1,14</t>
  </si>
  <si>
    <t>158
_____
52</t>
  </si>
  <si>
    <t>35
_____
1</t>
  </si>
  <si>
    <t>2148
_____
386</t>
  </si>
  <si>
    <t>207
_____
16</t>
  </si>
  <si>
    <t>Прайс группы компаний "Газовик"
ГРПШ-10МС
шт.</t>
  </si>
  <si>
    <t xml:space="preserve">
_____
2750,8</t>
  </si>
  <si>
    <t xml:space="preserve">
_____
2751</t>
  </si>
  <si>
    <t xml:space="preserve">
_____
17220</t>
  </si>
  <si>
    <t>Ограждение ГРПШ</t>
  </si>
  <si>
    <t>0,08
8 / 100</t>
  </si>
  <si>
    <t>182
_____
19</t>
  </si>
  <si>
    <t>1254
_____
252</t>
  </si>
  <si>
    <t>0,00552
0,552 / 100</t>
  </si>
  <si>
    <t>36
_____
34</t>
  </si>
  <si>
    <t>11
_____
2</t>
  </si>
  <si>
    <t>483
_____
213</t>
  </si>
  <si>
    <t>62
_____
23</t>
  </si>
  <si>
    <t>0,56304
0,552*1,02</t>
  </si>
  <si>
    <t xml:space="preserve">
_____
333</t>
  </si>
  <si>
    <t xml:space="preserve">
_____
1655</t>
  </si>
  <si>
    <t>ТЕР09-03-040-01
Монтаж защитных ограждений оборудования
1 т конструкций</t>
  </si>
  <si>
    <t>0,27164
271,64/1000</t>
  </si>
  <si>
    <t>1056,05
_____
308,3</t>
  </si>
  <si>
    <t>75,96
_____
1,96</t>
  </si>
  <si>
    <t>287
_____
83</t>
  </si>
  <si>
    <t>21
_____
1</t>
  </si>
  <si>
    <t>3889
_____
394</t>
  </si>
  <si>
    <t>107
_____
7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</si>
  <si>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</si>
  <si>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18,4
2,3*8</t>
  </si>
  <si>
    <t xml:space="preserve">
_____
30,2</t>
  </si>
  <si>
    <t xml:space="preserve">
_____
556</t>
  </si>
  <si>
    <t xml:space="preserve">
_____
3579</t>
  </si>
  <si>
    <t>ТССЦ-201-8219
Панели оград сетчатые из плетеной сетки (оцинкованная проволока) (серия 3.017-1)
т</t>
  </si>
  <si>
    <t>0,1866
(5*23,62+2*32,49+16*0,12+16*0,1)/1000</t>
  </si>
  <si>
    <t xml:space="preserve">
_____
9622,33</t>
  </si>
  <si>
    <t xml:space="preserve">
_____
1796</t>
  </si>
  <si>
    <t xml:space="preserve">
_____
15880</t>
  </si>
  <si>
    <t>0,4283
42,83 / 100</t>
  </si>
  <si>
    <t>34
_____
107</t>
  </si>
  <si>
    <t>457
_____
339</t>
  </si>
  <si>
    <t>19
_____
1</t>
  </si>
  <si>
    <t>21
_____
166</t>
  </si>
  <si>
    <t>281
_____
543</t>
  </si>
  <si>
    <t>13
_____
1</t>
  </si>
  <si>
    <t>ТЕР07-01-055-09
Устройство калиток: без установки столбов при металлических оградах и оградах из панелей
100 шт.</t>
  </si>
  <si>
    <t>834,26
_____
213,2</t>
  </si>
  <si>
    <t>8
_____
3</t>
  </si>
  <si>
    <t>113
_____
19</t>
  </si>
  <si>
    <t>ТССЦ-201-8244
Полотна калиток сетчатые из плетеной сетки (серия 3.017-1)
т</t>
  </si>
  <si>
    <t>0,023
23/1000</t>
  </si>
  <si>
    <t xml:space="preserve">
_____
10958,6</t>
  </si>
  <si>
    <t xml:space="preserve">
_____
252</t>
  </si>
  <si>
    <t xml:space="preserve">
_____
1578</t>
  </si>
  <si>
    <t>ТЕРр65-17-1
Установка заглушек диаметром трубопроводов: до 100 мм
100 заглушек</t>
  </si>
  <si>
    <t>1254,4
_____
2494,72</t>
  </si>
  <si>
    <t>100
_____
200</t>
  </si>
  <si>
    <t>1360
_____
896</t>
  </si>
  <si>
    <t>ТЕР27-04-001-04
Устройство подстилающих и выравнивающих слоев оснований: из щебня
100 м3 материала основания (в плотном теле)
521,88 = 3 905,55 - 2,59 x 87,96 - 2,3 x 154,80 - 12,21 x 217,21 - 1,04 x 121,07 - 7 x 3,11</t>
  </si>
  <si>
    <t>0,06
6 / 100</t>
  </si>
  <si>
    <t>274,42
_____
29,97</t>
  </si>
  <si>
    <t>16
_____
2</t>
  </si>
  <si>
    <t>78
_____
24</t>
  </si>
  <si>
    <t>ТССЦ-408-0111
Гравий для строительных работ марка Др.16, фракция 20-40 мм
м3</t>
  </si>
  <si>
    <t>0,828
0,6*1,38</t>
  </si>
  <si>
    <t xml:space="preserve">
_____
106</t>
  </si>
  <si>
    <t xml:space="preserve">
_____
88</t>
  </si>
  <si>
    <t xml:space="preserve">
_____
423</t>
  </si>
  <si>
    <t>Установка молниеотвода</t>
  </si>
  <si>
    <t>ТЕР33-02-013-19
Установка стальных: отдельно стоящих молниеотводов со шпилем
1 т конструкций
2 125,36 = 12 335,77 - 1,03 x 9 913,02</t>
  </si>
  <si>
    <t>0,03
30/1000</t>
  </si>
  <si>
    <t>444,42
_____
144</t>
  </si>
  <si>
    <t>1536,94
_____
142,94</t>
  </si>
  <si>
    <t>13
_____
5</t>
  </si>
  <si>
    <t>46
_____
4</t>
  </si>
  <si>
    <t>181
_____
31</t>
  </si>
  <si>
    <t>266
_____
58</t>
  </si>
  <si>
    <t>ТССЦ-103-0144
Трубы стальные электросварные прямошовные со снятой фаской из стали марок БСт2кп-БСт4кп и БСт2пс-БСт4пс наружный диаметр 76 мм, толщина стенки 3,5 мм
м</t>
  </si>
  <si>
    <t xml:space="preserve">
_____
40,8</t>
  </si>
  <si>
    <t xml:space="preserve">
_____
102</t>
  </si>
  <si>
    <t xml:space="preserve">
_____
659</t>
  </si>
  <si>
    <t>ТССЦ-110-0256
Конструкции стальные отдельностоящих молниеотводов ОРУ
т</t>
  </si>
  <si>
    <t>0,002677
(0,888*1,1 + 1,3+0,4)/1000</t>
  </si>
  <si>
    <t xml:space="preserve">
_____
9913,02</t>
  </si>
  <si>
    <t xml:space="preserve">
_____
27</t>
  </si>
  <si>
    <t xml:space="preserve">
_____
185</t>
  </si>
  <si>
    <t xml:space="preserve">
_____
60</t>
  </si>
  <si>
    <t xml:space="preserve">
_____
389</t>
  </si>
  <si>
    <t>13
_____
25</t>
  </si>
  <si>
    <t>170
_____
112</t>
  </si>
  <si>
    <t>0,015
1,5 / 100</t>
  </si>
  <si>
    <t>1
_____
4</t>
  </si>
  <si>
    <t>16
_____
12</t>
  </si>
  <si>
    <t>1
_____
6</t>
  </si>
  <si>
    <t>10
_____
19</t>
  </si>
  <si>
    <t>ТЕРм08-02-472-02
Заземлитель горизонтальный из стали: полосовой сечением 160 мм2
100 м</t>
  </si>
  <si>
    <t>0,05
5 / 100</t>
  </si>
  <si>
    <t>197,37
_____
75,89</t>
  </si>
  <si>
    <t>76,74
_____
3,59</t>
  </si>
  <si>
    <t>10
_____
4</t>
  </si>
  <si>
    <t>134
_____
13</t>
  </si>
  <si>
    <t>ТССЦ-101-2548
Сталь полосовая 40х4 мм
т</t>
  </si>
  <si>
    <t>0,0063
1,26*5/1000</t>
  </si>
  <si>
    <t xml:space="preserve">
_____
6320</t>
  </si>
  <si>
    <t xml:space="preserve">
_____
40</t>
  </si>
  <si>
    <t xml:space="preserve">
_____
296</t>
  </si>
  <si>
    <t>ТЕРм08-02-471-03
Заземлитель вертикальный из круглой стали диаметром: 12 мм
10 шт.</t>
  </si>
  <si>
    <t>0,2
2 / 10</t>
  </si>
  <si>
    <t>98,57
_____
41,77</t>
  </si>
  <si>
    <t>38,9
_____
1,31</t>
  </si>
  <si>
    <t>20
_____
8</t>
  </si>
  <si>
    <t>267
_____
30</t>
  </si>
  <si>
    <t>47
_____
4</t>
  </si>
  <si>
    <t>ТССЦ-101-1613
Сталь круглая углеродистая обыкновенного качества марки ВСт3пс5-1 диаметром 8 мм
т</t>
  </si>
  <si>
    <t>0,00888
0,888*5*2/1000</t>
  </si>
  <si>
    <t xml:space="preserve">
_____
4990</t>
  </si>
  <si>
    <t xml:space="preserve">
_____
44</t>
  </si>
  <si>
    <t xml:space="preserve">
_____
365</t>
  </si>
  <si>
    <t>Раздел 3. ПРОКЛАДКА СТАЛЬНОГО УЧАСТКА ГАЗОПРОВОДА СРЕДНЕГО ДАВЛЕНИЯ Ф57х3.5 мм</t>
  </si>
  <si>
    <t>Стальной участок на врезке и выходе из земли в изоляции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</si>
  <si>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</si>
  <si>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0,0421
4,21 / 100</t>
  </si>
  <si>
    <t>227,93
_____
4,03</t>
  </si>
  <si>
    <t>919,84
_____
102,06</t>
  </si>
  <si>
    <t>38
_____
4</t>
  </si>
  <si>
    <t>130
_____
1</t>
  </si>
  <si>
    <t>222
_____
58</t>
  </si>
  <si>
    <t>4,2521
4,21*1,01</t>
  </si>
  <si>
    <t xml:space="preserve">
_____
128</t>
  </si>
  <si>
    <t xml:space="preserve">
_____
827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</si>
  <si>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</si>
  <si>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0,7578
0,18*4,21</t>
  </si>
  <si>
    <t>23,4
_____
180,68</t>
  </si>
  <si>
    <t>88,16
_____
14,3</t>
  </si>
  <si>
    <t>18
_____
136</t>
  </si>
  <si>
    <t>67
_____
11</t>
  </si>
  <si>
    <t>240
_____
453</t>
  </si>
  <si>
    <t>379
_____
147</t>
  </si>
  <si>
    <t>ТЕР22-03-001-05
Установка фасонных частей стальных сварных диаметром: 100-250 мм_x000D_
(отвод 57 - 1шт, переход 57х25, 2 отвода 25, заглушка 57)
1 т фасонных частей</t>
  </si>
  <si>
    <t>0,0014
(0,6+0,2*4) * 0,001</t>
  </si>
  <si>
    <t>7
_____
20</t>
  </si>
  <si>
    <t>17
_____
2</t>
  </si>
  <si>
    <t>94
_____
184</t>
  </si>
  <si>
    <t>105
_____
32</t>
  </si>
  <si>
    <t>Устройство футляра Ф108х4.0 мм на выходе газопровода среднего давления Ф57х3.5 мм из земли</t>
  </si>
  <si>
    <t xml:space="preserve">
_____
260</t>
  </si>
  <si>
    <t>ТЕР22-05-003-01
Протаскивание в футляр стальных труб диаметром: 100 мм
100 м трубы, уложенной в футляр</t>
  </si>
  <si>
    <t>1026,3
_____
1111,06</t>
  </si>
  <si>
    <t>6
_____
7</t>
  </si>
  <si>
    <t>83
_____
39</t>
  </si>
  <si>
    <t>5
_____
35</t>
  </si>
  <si>
    <t>18
_____
3</t>
  </si>
  <si>
    <t>63
_____
120</t>
  </si>
  <si>
    <t>100
_____
39</t>
  </si>
  <si>
    <t>ТЕР22-05-004-01
Заделка битумом и прядью концов футляра диаметром: 100 мм
1 футляр</t>
  </si>
  <si>
    <t>8,85
_____
43,08</t>
  </si>
  <si>
    <t>9
_____
42</t>
  </si>
  <si>
    <t>120
_____
211</t>
  </si>
  <si>
    <t>Стальной надземный участок газопровода среднего давления перед ГРПШ</t>
  </si>
  <si>
    <t>ТЕР24-02-041-01
Надземная прокладка стальных газопроводов на металлических опорах, условный диаметр газопровода: 50 мм
100 м газопровода
2 012,34 = 2 025,21 - 0,001 x 12 870,00</t>
  </si>
  <si>
    <t>0,004
0,4 / 100</t>
  </si>
  <si>
    <t>232,58
_____
187,86</t>
  </si>
  <si>
    <t>1591,9
_____
205,71</t>
  </si>
  <si>
    <t>1
_____
1</t>
  </si>
  <si>
    <t>6
_____
1</t>
  </si>
  <si>
    <t>13
_____
2</t>
  </si>
  <si>
    <t>37
_____
11</t>
  </si>
  <si>
    <t>0,404
0,4*1,01</t>
  </si>
  <si>
    <t xml:space="preserve">
_____
12</t>
  </si>
  <si>
    <t xml:space="preserve">
_____
79</t>
  </si>
  <si>
    <t>ТЕР24-02-041-01
Надземная прокладка стальных газопроводов на металлических опорах, условный диаметр газопровода: 25 мм
100 м газопровода
2 012,34 = 2 025,21 - 0,001 x 12 870,00</t>
  </si>
  <si>
    <t>0,017
1,7 / 100</t>
  </si>
  <si>
    <t>27
_____
3</t>
  </si>
  <si>
    <t>54
_____
11</t>
  </si>
  <si>
    <t>156
_____
47</t>
  </si>
  <si>
    <t>ТССЦ-103-0015
Трубы стальные сварные водогазопроводные с резьбой черные обыкновенные (неоцинкованные), диаметр условного прохода 25 мм, толщина стенки 3,2 мм
м</t>
  </si>
  <si>
    <t>1,717
1,7*1,01</t>
  </si>
  <si>
    <t xml:space="preserve">
_____
17,6</t>
  </si>
  <si>
    <t xml:space="preserve">
_____
30</t>
  </si>
  <si>
    <t xml:space="preserve">
_____
156</t>
  </si>
  <si>
    <t>ТЕР24-02-041-01
Надземная прокладка стальных газопроводов на металлических опорах, условный диаметр газопровода: 20 мм
100 м газопровода
2 012,34 = 2 025,21 - 0,001 x 12 870,00</t>
  </si>
  <si>
    <t>0,003
0,3 / 100</t>
  </si>
  <si>
    <t>5
_____
1</t>
  </si>
  <si>
    <t>9
_____
2</t>
  </si>
  <si>
    <t>28
_____
8</t>
  </si>
  <si>
    <t>ТССЦ-103-0014
Трубы стальные сварные водогазопроводные с резьбой черные обыкновенные (неоцинкованные), диаметр условного прохода 20 мм, толщина стенки 2,8 мм
м</t>
  </si>
  <si>
    <t xml:space="preserve">
_____
12,3</t>
  </si>
  <si>
    <t xml:space="preserve">
_____
4</t>
  </si>
  <si>
    <t xml:space="preserve">
_____
19</t>
  </si>
  <si>
    <t>ТЕР13-03-002-04
Огрунтовка металлических поверхностей грунтовкой ГФ-021
100 м2 окрашиваемой поверхности</t>
  </si>
  <si>
    <t>0,00578
((0,18*0,4+0,11*1,7+0,1*0,3)*2) * 0,01</t>
  </si>
  <si>
    <t xml:space="preserve">
_____
2</t>
  </si>
  <si>
    <t>6
_____
5</t>
  </si>
  <si>
    <t xml:space="preserve">
_____
3</t>
  </si>
  <si>
    <t>4
_____
7</t>
  </si>
  <si>
    <t>ТЕР24-02-051-01
Монтаж задвижки стальной фланцевой для надземной установки на газопроводах из труб условным диаметром: 25 мм
1 задвижка
211,83 = 493,69 - 5,8 x 21,70 - 2 x 35,00 - 4 x 21,50</t>
  </si>
  <si>
    <t>77,36
_____
33,22</t>
  </si>
  <si>
    <t>155
_____
66</t>
  </si>
  <si>
    <t>2097
_____
339</t>
  </si>
  <si>
    <t>Прайс ООО "АЛСО"
Кран шаровой фланцевый под приварку полнопроходной стальной ALSO серии GAS, DN 25, Py=4.0 МПа КШ.Ф.П.GAS 025.40-01
шт.</t>
  </si>
  <si>
    <t xml:space="preserve">
_____
368,87</t>
  </si>
  <si>
    <t xml:space="preserve">
_____
369</t>
  </si>
  <si>
    <t xml:space="preserve">
_____
2309</t>
  </si>
  <si>
    <t>Прайс ООО "АЛСО"
Кран шаровой фланцевый под приварку полнопроходной стальной ALSO серии GAS, DN 20, Py=4.0 МПа КШ.Ф.П.GAS 020.40-01
шт.</t>
  </si>
  <si>
    <t xml:space="preserve">
_____
340,77</t>
  </si>
  <si>
    <t xml:space="preserve">
_____
341</t>
  </si>
  <si>
    <t xml:space="preserve">
_____
2133</t>
  </si>
  <si>
    <t>ТЕР22-03-014-01
Приварка изолирующего соединения ИФС-25 к стальным трубопроводам условным диаметром: 25 мм
1 фланец
34,41 = 78,21 - 1 x 43,80</t>
  </si>
  <si>
    <t>5,19
_____
1,15</t>
  </si>
  <si>
    <t>28,07
_____
4,08</t>
  </si>
  <si>
    <t>10
_____
3</t>
  </si>
  <si>
    <t>56
_____
8</t>
  </si>
  <si>
    <t>141
_____
16</t>
  </si>
  <si>
    <t>359
_____
111</t>
  </si>
  <si>
    <t>ТССЦ-507-2834
Соединения изолирующие фланцевые на условное давление 0,6 мПа для труб диаметром до 50 мм
компл.</t>
  </si>
  <si>
    <t xml:space="preserve">
_____
211,17</t>
  </si>
  <si>
    <t xml:space="preserve">
_____
211</t>
  </si>
  <si>
    <t xml:space="preserve">
_____
1465</t>
  </si>
  <si>
    <t>ТЕРр53-25-1
Устройство металлических перемычек в стенах существующих зданий
1 т металлоконструкций перемычек
1 933,80 = 13 774,83 - 0,16 x 2,31 - 0,47 x 62,75 - 0,92 x 1,44 - 1,04 x 10 240,00 - 0,54 x 693,00 - 0,57 x 1 379,00</t>
  </si>
  <si>
    <t>0,00075
0,75/1000</t>
  </si>
  <si>
    <t>1811,41
_____
95,94</t>
  </si>
  <si>
    <t>18
_____
1</t>
  </si>
  <si>
    <t>ТССЦ-509-6975
Элемент токопроводящий СИ-6Д
шт.</t>
  </si>
  <si>
    <t xml:space="preserve">
_____
140,72</t>
  </si>
  <si>
    <t xml:space="preserve">
_____
141</t>
  </si>
  <si>
    <t xml:space="preserve">
_____
1186</t>
  </si>
  <si>
    <t>ТССЦ-507-2382
Заглушки эллиптические на Ру 10 МПа (100 кгс/см2) из стали 20, диаметром условного прохода 50 мм, наружным диаметром 57 мм, толщиной стенки 3,0 мм
шт.</t>
  </si>
  <si>
    <t xml:space="preserve">
_____
23,79</t>
  </si>
  <si>
    <t xml:space="preserve">
_____
24</t>
  </si>
  <si>
    <t xml:space="preserve">
_____
36</t>
  </si>
  <si>
    <t>Раздел 4. ИСПЫТАНИЯ ГАЗОПРОВОДА СРЕДНЕГО ДАВЛЕНИЯ</t>
  </si>
  <si>
    <t>Прайс «Веста Газ» п.1.3.1
Проверка сварного стыка радиографическим методом Д 50-76мм
шт.</t>
  </si>
  <si>
    <t>Прайс «Веста Газ» п.1.10.1
Проведение неразрушающего контроля УЗК сварных стыков (ПЭ)
шт.</t>
  </si>
  <si>
    <t>Прайс АО"ЧелябинскГоргаз"
Проведение механических испытаний стальных соединений на растяжение и сплющивание
шт.</t>
  </si>
  <si>
    <t>Прайс «Веста Газ» п.1.6.
Проверка качества изоляции прибором АНПИ
1 п.м.</t>
  </si>
  <si>
    <t>ТЕРм39-02-001-02
Визуальный и измерительный контроль сварных соединений трубопроводов, диаметр: до 60 мм
1 стык</t>
  </si>
  <si>
    <t>1,4
_____
0,03</t>
  </si>
  <si>
    <t>25
_____
1</t>
  </si>
  <si>
    <t>ТЕР13-08-007-01
Проверка состояния изоляционного покрытия подземных газопроводов Ф57 мм (применительно) Проверка качества резинового покрытия
100 м2 поверхности</t>
  </si>
  <si>
    <t>0,007578
(4,21*0,18) / 100</t>
  </si>
  <si>
    <t>ТЕР24-02-121-01
Монтаж инвентарного узла из стальных труб для очистки и испытания газопровода, условный диаметр газопровода до 50мм
1 узел</t>
  </si>
  <si>
    <t>37,94
_____
18,52</t>
  </si>
  <si>
    <t>38
_____
19</t>
  </si>
  <si>
    <t>514
_____
73</t>
  </si>
  <si>
    <t>ТЕР24-02-120-01
Очистка полости трубопровода продувкой воздухом, условный диаметр газопровода: до 50 мм
100 м трубопровода</t>
  </si>
  <si>
    <t>0,0661
6,61 / 100</t>
  </si>
  <si>
    <t>12,55
_____
2,43</t>
  </si>
  <si>
    <t>6
_____
2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</si>
  <si>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</si>
  <si>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</si>
  <si>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</si>
  <si>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</si>
  <si>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</si>
  <si>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1154</t>
  </si>
  <si>
    <t>Раздел 5. ПРОКЛАДКА ПЭ УЧАСТКОВ ГАЗОПРОВОДА НИЗКОГО ДАВЛЕНИЯ Ф63Х5.8 мм</t>
  </si>
  <si>
    <t>Прокладка газопровода ПЭ63х5.8 мм в траншее</t>
  </si>
  <si>
    <t>ТЕР24-02-034-01
Укладка газопроводов из одиночных полиэтиленовых труб в траншею, диаметр газопровода: до 110 мм
100 м газопровода</t>
  </si>
  <si>
    <t>0,267
26,7 / 100</t>
  </si>
  <si>
    <t>ТССЦ-507-2055
Труба ПЭ 80 SDR 11, наружный диаметр 63 мм (ГОСТ Р 50838-95)
10 м</t>
  </si>
  <si>
    <t>2,7234
(26,7*1,02) / 10</t>
  </si>
  <si>
    <t xml:space="preserve">
_____
300</t>
  </si>
  <si>
    <t xml:space="preserve">
_____
817</t>
  </si>
  <si>
    <t xml:space="preserve">
_____
3169</t>
  </si>
  <si>
    <t>ТЕР24-02-005-02
Установка НСПС на газопроводе из полиэтиленовых труб в горизонтальной плоскости, диаметр отвода: 63 мм
1 отвод
39,58 = 212,58 - 1 x 173,00</t>
  </si>
  <si>
    <t>16,54
_____
7,9</t>
  </si>
  <si>
    <t>33
_____
16</t>
  </si>
  <si>
    <t>449
_____
75</t>
  </si>
  <si>
    <t>ТССЦ-507-2625
Муфты полиэтиленовые с закладными электронагревателями для труб диаметром 63 мм
шт.</t>
  </si>
  <si>
    <t xml:space="preserve">
_____
173</t>
  </si>
  <si>
    <t xml:space="preserve">
_____
346</t>
  </si>
  <si>
    <t xml:space="preserve">
_____
647</t>
  </si>
  <si>
    <t>ТЕР24-02-005-02
Установка отвода на газопроводе из полиэтиленовых труб в горизонтальной плоскости, диаметр отвода: 63 мм
1 отвод
39,58 = 212,58 - 1 x 173,00</t>
  </si>
  <si>
    <t>17
_____
8</t>
  </si>
  <si>
    <t>224
_____
39</t>
  </si>
  <si>
    <t>ТССЦ-507-0817
Отвод литой 90° из полиэтилена с закладными электронагревателями, диаметр 63 мм
шт.</t>
  </si>
  <si>
    <t xml:space="preserve">
_____
302,06</t>
  </si>
  <si>
    <t xml:space="preserve">
_____
302</t>
  </si>
  <si>
    <t xml:space="preserve">
_____
742</t>
  </si>
  <si>
    <t>ТССЦ-507-0778
Переход «полиэтилен-сталь 63х57»
шт.</t>
  </si>
  <si>
    <t xml:space="preserve">
_____
385</t>
  </si>
  <si>
    <t xml:space="preserve">
_____
770</t>
  </si>
  <si>
    <t xml:space="preserve">
_____
578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</si>
  <si>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</si>
  <si>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0,0307
30,7/1000</t>
  </si>
  <si>
    <t>87,77
_____
5,85</t>
  </si>
  <si>
    <t>410,69
_____
41,06</t>
  </si>
  <si>
    <t>70
_____
17</t>
  </si>
  <si>
    <t>ТССЦ-507-3538
Лента сигнальная "Газ" ЛСГ 200
м</t>
  </si>
  <si>
    <t xml:space="preserve">
_____
0,3</t>
  </si>
  <si>
    <t xml:space="preserve">
_____
9</t>
  </si>
  <si>
    <t xml:space="preserve">
_____
35</t>
  </si>
  <si>
    <t>Устройство ПЭ футляра Ф110*10,0 мм длиной 4,6 м</t>
  </si>
  <si>
    <t>ТЕР22-05-003-01
Протаскивание в футляр  труб
100 м трубы, уложенной в футляр</t>
  </si>
  <si>
    <t>0,046
4,6 / 100</t>
  </si>
  <si>
    <t>47
_____
51</t>
  </si>
  <si>
    <t>640
_____
288</t>
  </si>
  <si>
    <t>ТССЦ-507-2057
Труба ПЭ 80 SDR 11, наружный диаметр 110 мм (ГОСТ Р 50838-95)
10 м</t>
  </si>
  <si>
    <t>0,46
4,6 / 10</t>
  </si>
  <si>
    <t xml:space="preserve">
_____
870</t>
  </si>
  <si>
    <t xml:space="preserve">
_____
400</t>
  </si>
  <si>
    <t xml:space="preserve">
_____
1601</t>
  </si>
  <si>
    <t>ТЕР22-05-004-01
Заделка битумом и прядью концов футляра диаметром: 110 мм
1 футляр</t>
  </si>
  <si>
    <t>9,01
_____
43,88</t>
  </si>
  <si>
    <t>9
_____
44</t>
  </si>
  <si>
    <t>122
_____
215</t>
  </si>
  <si>
    <t>Раздел 6. ПРОКЛАДКА СТАЛЬНОГО УЧАСТКА ГАЗОПРОВОДА НИЗКОГО ДАВЛЕНИЯ Ф57х3.5 мм</t>
  </si>
  <si>
    <t>Стальные участки на входе и выходе из земли</t>
  </si>
  <si>
    <t>0,0424
4,24 / 100</t>
  </si>
  <si>
    <t>39
_____
4</t>
  </si>
  <si>
    <t>131
_____
2</t>
  </si>
  <si>
    <t>223
_____
59</t>
  </si>
  <si>
    <t>4,2824
4,24*1,01</t>
  </si>
  <si>
    <t xml:space="preserve">
_____
129</t>
  </si>
  <si>
    <t xml:space="preserve">
_____
833</t>
  </si>
  <si>
    <t>0,7632
0,18*4,24</t>
  </si>
  <si>
    <t>18
_____
138</t>
  </si>
  <si>
    <t>242
_____
456</t>
  </si>
  <si>
    <t>381
_____
148</t>
  </si>
  <si>
    <t>Устройство футляра Ф108х4.0 мм на выходе газоповода Ф57х3.5 мм из земли, -2 шт</t>
  </si>
  <si>
    <t>1,2
0,6*2</t>
  </si>
  <si>
    <t xml:space="preserve">
_____
81</t>
  </si>
  <si>
    <t xml:space="preserve">
_____
520</t>
  </si>
  <si>
    <t>0,012
0,006*2</t>
  </si>
  <si>
    <t>12
_____
13</t>
  </si>
  <si>
    <t>167
_____
75</t>
  </si>
  <si>
    <t>0,4
0,2*2</t>
  </si>
  <si>
    <t>9
_____
73</t>
  </si>
  <si>
    <t>35
_____
6</t>
  </si>
  <si>
    <t>127
_____
239</t>
  </si>
  <si>
    <t>200
_____
78</t>
  </si>
  <si>
    <t>2
1*2</t>
  </si>
  <si>
    <t>8,19
_____
39,89</t>
  </si>
  <si>
    <t>16
_____
80</t>
  </si>
  <si>
    <t>222
_____
391</t>
  </si>
  <si>
    <t>Надземный стальной газопровод</t>
  </si>
  <si>
    <t>0,02
2 / 100</t>
  </si>
  <si>
    <t>5
_____
3</t>
  </si>
  <si>
    <t>32
_____
4</t>
  </si>
  <si>
    <t>63
_____
13</t>
  </si>
  <si>
    <t>184
_____
56</t>
  </si>
  <si>
    <t>2,02
2*1,01</t>
  </si>
  <si>
    <t xml:space="preserve">
_____
61</t>
  </si>
  <si>
    <t xml:space="preserve">
_____
393</t>
  </si>
  <si>
    <t>ТЕР24-02-041-01
Надземная прокладка стальных газопроводов на металлических опорах, условный диаметр газопровода: 20-32 мм
100 м газопровода
2 012,34 = 2 025,21 - 0,001 x 12 870,00</t>
  </si>
  <si>
    <t>0,015
(0,5+0,7+0,3) / 100</t>
  </si>
  <si>
    <t>3
_____
3</t>
  </si>
  <si>
    <t>24
_____
3</t>
  </si>
  <si>
    <t>47
_____
10</t>
  </si>
  <si>
    <t>138
_____
42</t>
  </si>
  <si>
    <t>ТССЦ-103-0016
Трубы стальные сварные водогазопроводные с резьбой черные обыкновенные (неоцинкованные), диаметр условного прохода 32 мм, толщина стенки 3,2 мм
м</t>
  </si>
  <si>
    <t>0,505
0,5*1,01</t>
  </si>
  <si>
    <t xml:space="preserve">
_____
22,8</t>
  </si>
  <si>
    <t xml:space="preserve">
_____
59</t>
  </si>
  <si>
    <t>0,707
0,7*1,01</t>
  </si>
  <si>
    <t xml:space="preserve">
_____
64</t>
  </si>
  <si>
    <t>0,303
0,3*1,01</t>
  </si>
  <si>
    <t>ТЕР22-03-001-05
Установка фасонных частей стальных сварных диаметром: 100-250 мм_x000D_
(2 отвода 57, 1 отвод 25, переход 57х32, переход 57х25, заглушка 32)
1 т фасонных частей</t>
  </si>
  <si>
    <t>0,002
(0,6*2+0,2*4) * 0,001</t>
  </si>
  <si>
    <t>10
_____
29</t>
  </si>
  <si>
    <t>135
_____
261</t>
  </si>
  <si>
    <t>151
_____
46</t>
  </si>
  <si>
    <t>0,00532
0,532 * 0,01</t>
  </si>
  <si>
    <t>6
_____
4</t>
  </si>
  <si>
    <t>3
_____
7</t>
  </si>
  <si>
    <t>ТЕРм12-10-001-01
Бобышки, штуцеры на условное давление: до 10 МПа
100 шт.</t>
  </si>
  <si>
    <t>795,26
_____
2433,91</t>
  </si>
  <si>
    <t>8
_____
25</t>
  </si>
  <si>
    <t>108
_____
265</t>
  </si>
  <si>
    <t>ТЕР24-02-051-01
Монтаж задвижки стальной фланцевой для надземной установки на газопроводах из труб условным диаметром: 50 мм
1 задвижка
211,83 = 493,69 - 5,8 x 21,70 - 2 x 35,00 - 4 x 21,50</t>
  </si>
  <si>
    <t>309
_____
133</t>
  </si>
  <si>
    <t>4194
_____
677</t>
  </si>
  <si>
    <t>Прайс ООО "АЛСО"
Кран шаровой муфтовый полнопроходной стальной ALSO серии GAS, DN 32, Py=4.0 МПа КШ.М.П.GAS 032.40-01
шт.</t>
  </si>
  <si>
    <t xml:space="preserve">
_____
325,96</t>
  </si>
  <si>
    <t xml:space="preserve">
_____
652</t>
  </si>
  <si>
    <t xml:space="preserve">
_____
4081</t>
  </si>
  <si>
    <t>Прайс ООО "АЛСО"
Кран шаровой муфтовый полнопроходной стальной ALSO серии GAS, DN 20, Py=4.0 МПа КШ.М.П.GAS 020.40-01
шт.</t>
  </si>
  <si>
    <t xml:space="preserve">
_____
234,13</t>
  </si>
  <si>
    <t xml:space="preserve">
_____
468</t>
  </si>
  <si>
    <t xml:space="preserve">
_____
2931</t>
  </si>
  <si>
    <t>ТЕР22-03-014-01
Приварка изолирующего соединения ИС-57 к стальным трубопроводам условным диаметром: 50 мм
1 фланец
34,41 = 78,21 - 1 x 43,80</t>
  </si>
  <si>
    <t>Раздел 7. ИСПЫТАНИЯ ГАЗОПРОВОДА НИЗКОГО ДАВЛЕНИЯ</t>
  </si>
  <si>
    <t>0,007632
(4,24*0,18) / 100</t>
  </si>
  <si>
    <t>0,3444
34,44 / 100</t>
  </si>
  <si>
    <t>4
_____
1</t>
  </si>
  <si>
    <t>31
_____
11</t>
  </si>
  <si>
    <t>12
_____
2</t>
  </si>
  <si>
    <t>Раздел 8. БЛАГОУСТРОЙСТВО</t>
  </si>
  <si>
    <t>ТЕР27-03-008-02
Разборка покрытий и оснований: щебеночных
100 м3 конструкций</t>
  </si>
  <si>
    <t>0,064
(8*4*0,2) / 100</t>
  </si>
  <si>
    <t>471
_____
60,83</t>
  </si>
  <si>
    <t>30
_____
4</t>
  </si>
  <si>
    <t>215
_____
53</t>
  </si>
  <si>
    <t>ТЕР27-04-007-02
Устройство оснований толщиной 15 см из щебня фракции 40-70 мм при укатке каменных материалов с пределом прочности на сжатие до 68,6 МПа (700 кгс/см2): верхнего слоя двухслойных
1000 м2 основания</t>
  </si>
  <si>
    <t>0,032
(8*4) / 1000</t>
  </si>
  <si>
    <t>378,39
_____
25026,3</t>
  </si>
  <si>
    <t>4557,52
_____
596,8</t>
  </si>
  <si>
    <t>12
_____
801</t>
  </si>
  <si>
    <t>146
_____
19</t>
  </si>
  <si>
    <t>164
_____
3474</t>
  </si>
  <si>
    <t>909
_____
259</t>
  </si>
  <si>
    <t>ТЕР27-04-007-04
На каждый 1 см изменения толщины слоя добавлять или исключать к расценкам 27-04-007-01, 27-04-007-02, 27-04-007-03
1000 м2 основания</t>
  </si>
  <si>
    <t xml:space="preserve">
_____
7686</t>
  </si>
  <si>
    <t>1337,5
_____
182,25</t>
  </si>
  <si>
    <t xml:space="preserve">
_____
246</t>
  </si>
  <si>
    <t>43
_____
6</t>
  </si>
  <si>
    <t xml:space="preserve">
_____
1045</t>
  </si>
  <si>
    <t>264
_____
79</t>
  </si>
  <si>
    <t>ТССЦпг-01-01-01-034
Погрузочные работы при автомобильных перевозках: щебня (выгрузка учитывает затраты на штабелирование)
1 т груза</t>
  </si>
  <si>
    <t>8,864
8*4*0,2*1,385</t>
  </si>
  <si>
    <t>ТССЦпг-03-02-01-001
Перевозка строительных грузов (кроме массовых навалочных, перевозимых автомобилями-самосвалами, а также бетонных и железобетонных изделий, стеновых и перегородочных материалов, лесоматериалов круглых и пиломатериалов, включенных в таблицу 03-01), бортовым автомобилем грузоподъемностью 5 т, на расстояние до 1 км I класс груза
1 т груза</t>
  </si>
  <si>
    <t>Итого прямые затраты по смете</t>
  </si>
  <si>
    <t>4544
_____
19207</t>
  </si>
  <si>
    <t>5259
_____
428</t>
  </si>
  <si>
    <t>50833
_____
96206</t>
  </si>
  <si>
    <t>31544
_____
5815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</si>
  <si>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</si>
  <si>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</si>
  <si>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42-45, 74, 108, 117)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</si>
  <si>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</si>
  <si>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</si>
  <si>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</si>
  <si>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</si>
  <si>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</si>
  <si>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</si>
  <si>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</si>
  <si>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</si>
  <si>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</si>
  <si>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</si>
  <si>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</si>
  <si>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3 квартал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</si>
</sst>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1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4" applyFont="1">
      <alignment horizontal="left" vertical="top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201"/>
  <sheetViews>
    <sheetView showGridLines="0" tabSelected="1" topLeftCell="A181" workbookViewId="0">
      <selection activeCell="H3" sqref="H3:H4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2" spans="1:21" ht="15.75" x14ac:dyDescent="0.25">
      <c r="A2" s="2" t="s">
        <v>21</v>
      </c>
      <c r="H2" s="3" t="s">
        <v>22</v>
      </c>
    </row>
    <row r="3" spans="1:21" x14ac:dyDescent="0.2">
      <c r="A3" s="33"/>
      <c r="H3" s="33"/>
    </row>
    <row r="4" spans="1:21" x14ac:dyDescent="0.2">
      <c r="A4" s="33"/>
      <c r="B4" s="4"/>
      <c r="C4" s="4"/>
      <c r="D4" s="4"/>
      <c r="E4" s="4"/>
      <c r="F4" s="4"/>
      <c r="G4" s="4"/>
      <c r="H4" s="33"/>
    </row>
    <row r="5" spans="1:21" x14ac:dyDescent="0.2">
      <c r="A5" s="1" t="s">
        <v>25</v>
      </c>
      <c r="B5" s="4"/>
      <c r="C5" s="4"/>
      <c r="D5" s="4"/>
      <c r="E5" s="4"/>
      <c r="F5" s="4"/>
      <c r="G5" s="4"/>
      <c r="H5" s="34" t="s">
        <v>26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8" t="s">
        <v>27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8" t="s">
        <v>28</v>
      </c>
      <c r="B10" s="6"/>
      <c r="C10" s="6"/>
      <c r="D10" s="6"/>
    </row>
    <row r="11" spans="1:21" s="7" customFormat="1" ht="15" x14ac:dyDescent="0.25">
      <c r="A11" s="60" t="s">
        <v>29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1:21" s="7" customFormat="1" ht="12" x14ac:dyDescent="0.2">
      <c r="A12" s="61" t="s">
        <v>18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spans="1:21" s="7" customFormat="1" ht="12" x14ac:dyDescent="0.2">
      <c r="A13" s="61" t="s">
        <v>30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1" s="7" customFormat="1" ht="12" x14ac:dyDescent="0.2">
      <c r="A14" s="62" t="s">
        <v>31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1" s="7" customFormat="1" ht="12" x14ac:dyDescent="0.2"/>
    <row r="16" spans="1:21" s="7" customFormat="1" ht="12" x14ac:dyDescent="0.2">
      <c r="G16" s="63" t="s">
        <v>16</v>
      </c>
      <c r="H16" s="64"/>
      <c r="I16" s="65"/>
      <c r="J16" s="63" t="s">
        <v>17</v>
      </c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5"/>
    </row>
    <row r="17" spans="1:26" s="7" customFormat="1" x14ac:dyDescent="0.2">
      <c r="D17" s="5" t="s">
        <v>1</v>
      </c>
      <c r="G17" s="66">
        <f>35281/1000</f>
        <v>35.280999999999999</v>
      </c>
      <c r="H17" s="67"/>
      <c r="I17" s="9" t="s">
        <v>2</v>
      </c>
      <c r="J17" s="58">
        <f>249180/1000</f>
        <v>249.18</v>
      </c>
      <c r="K17" s="59"/>
      <c r="L17" s="10"/>
      <c r="M17" s="10"/>
      <c r="N17" s="10"/>
      <c r="O17" s="10"/>
      <c r="P17" s="10"/>
      <c r="Q17" s="10"/>
      <c r="R17" s="10"/>
      <c r="S17" s="10"/>
      <c r="T17" s="10"/>
      <c r="U17" s="9" t="s">
        <v>2</v>
      </c>
    </row>
    <row r="18" spans="1:26" s="7" customFormat="1" x14ac:dyDescent="0.2">
      <c r="D18" s="11" t="s">
        <v>19</v>
      </c>
      <c r="F18" s="12"/>
      <c r="G18" s="66">
        <f>0/1000</f>
        <v>0</v>
      </c>
      <c r="H18" s="67"/>
      <c r="I18" s="9" t="s">
        <v>2</v>
      </c>
      <c r="J18" s="58">
        <f>0/1000</f>
        <v>0</v>
      </c>
      <c r="K18" s="59"/>
      <c r="L18" s="10"/>
      <c r="M18" s="10"/>
      <c r="N18" s="10"/>
      <c r="O18" s="10"/>
      <c r="P18" s="10"/>
      <c r="Q18" s="10"/>
      <c r="R18" s="10"/>
      <c r="S18" s="10"/>
      <c r="T18" s="10"/>
      <c r="U18" s="9" t="s">
        <v>2</v>
      </c>
    </row>
    <row r="19" spans="1:26" s="7" customFormat="1" x14ac:dyDescent="0.2">
      <c r="D19" s="11" t="s">
        <v>20</v>
      </c>
      <c r="F19" s="12"/>
      <c r="G19" s="66">
        <f>368/1000</f>
        <v>0.36799999999999999</v>
      </c>
      <c r="H19" s="67"/>
      <c r="I19" s="9" t="s">
        <v>2</v>
      </c>
      <c r="J19" s="58">
        <f>3776/1000</f>
        <v>3.7759999999999998</v>
      </c>
      <c r="K19" s="59"/>
      <c r="L19" s="10"/>
      <c r="M19" s="10"/>
      <c r="N19" s="10"/>
      <c r="O19" s="10"/>
      <c r="P19" s="10"/>
      <c r="Q19" s="10"/>
      <c r="R19" s="10"/>
      <c r="S19" s="10"/>
      <c r="T19" s="10"/>
      <c r="U19" s="9" t="s">
        <v>2</v>
      </c>
    </row>
    <row r="20" spans="1:26" s="7" customFormat="1" x14ac:dyDescent="0.2">
      <c r="D20" s="5" t="s">
        <v>3</v>
      </c>
      <c r="G20" s="66">
        <f>(V20+V21)/1000</f>
        <v>0.30504999999999999</v>
      </c>
      <c r="H20" s="67"/>
      <c r="I20" s="9" t="s">
        <v>4</v>
      </c>
      <c r="J20" s="58">
        <f>(W20+W21)/1000</f>
        <v>0.30504999999999999</v>
      </c>
      <c r="K20" s="59"/>
      <c r="L20" s="10"/>
      <c r="M20" s="10"/>
      <c r="N20" s="10"/>
      <c r="O20" s="10"/>
      <c r="P20" s="10"/>
      <c r="Q20" s="10"/>
      <c r="R20" s="10"/>
      <c r="S20" s="10"/>
      <c r="T20" s="10"/>
      <c r="U20" s="9" t="s">
        <v>4</v>
      </c>
      <c r="V20" s="13">
        <v>272.5</v>
      </c>
      <c r="W20" s="14">
        <v>272.5</v>
      </c>
      <c r="X20" s="27">
        <v>4972</v>
      </c>
      <c r="Y20" s="27">
        <v>3766</v>
      </c>
      <c r="Z20" s="27">
        <v>2503</v>
      </c>
    </row>
    <row r="21" spans="1:26" s="7" customFormat="1" x14ac:dyDescent="0.2">
      <c r="D21" s="5" t="s">
        <v>5</v>
      </c>
      <c r="G21" s="66">
        <f>4972/1000</f>
        <v>4.9720000000000004</v>
      </c>
      <c r="H21" s="67"/>
      <c r="I21" s="9" t="s">
        <v>2</v>
      </c>
      <c r="J21" s="58">
        <f>56648/1000</f>
        <v>56.648000000000003</v>
      </c>
      <c r="K21" s="59"/>
      <c r="L21" s="10"/>
      <c r="M21" s="10"/>
      <c r="N21" s="10"/>
      <c r="O21" s="10"/>
      <c r="P21" s="10"/>
      <c r="Q21" s="10"/>
      <c r="R21" s="10"/>
      <c r="S21" s="10"/>
      <c r="T21" s="10"/>
      <c r="U21" s="9" t="s">
        <v>2</v>
      </c>
      <c r="V21" s="13">
        <v>32.549999999999997</v>
      </c>
      <c r="W21" s="14">
        <v>32.549999999999997</v>
      </c>
      <c r="X21" s="28">
        <v>56648</v>
      </c>
      <c r="Y21" s="28">
        <v>43435</v>
      </c>
      <c r="Z21" s="28">
        <v>27138</v>
      </c>
    </row>
    <row r="22" spans="1:26" s="7" customFormat="1" ht="12" x14ac:dyDescent="0.2">
      <c r="F22" s="6"/>
      <c r="G22" s="15"/>
      <c r="H22" s="15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/>
    </row>
    <row r="23" spans="1:26" s="7" customFormat="1" ht="12" x14ac:dyDescent="0.2">
      <c r="B23" s="6"/>
      <c r="C23" s="6"/>
      <c r="D23" s="6"/>
      <c r="F23" s="12"/>
      <c r="G23" s="18"/>
      <c r="H23" s="1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9"/>
    </row>
    <row r="24" spans="1:26" s="7" customFormat="1" ht="12" x14ac:dyDescent="0.2">
      <c r="A24" s="5" t="str">
        <f>"Составлена в базисных ценах на 01.2000 г. и текущих ценах на " &amp; IF(LEN(L24)&gt;3,MID(L24,4,LEN(L24)),L24)</f>
        <v xml:space="preserve">Составлена в базисных ценах на 01.2000 г. и текущих ценах на </v>
      </c>
      <c r="D24" s="7" t="s">
        <v>565</v>
      </c>
    </row>
    <row r="25" spans="1:26" s="7" customFormat="1" thickBot="1" x14ac:dyDescent="0.25">
      <c r="A25" s="21"/>
    </row>
    <row r="26" spans="1:26" s="23" customFormat="1" ht="27" customHeight="1" thickBot="1" x14ac:dyDescent="0.25">
      <c r="A26" s="68" t="s">
        <v>6</v>
      </c>
      <c r="B26" s="68" t="s">
        <v>7</v>
      </c>
      <c r="C26" s="68" t="s">
        <v>8</v>
      </c>
      <c r="D26" s="69" t="s">
        <v>9</v>
      </c>
      <c r="E26" s="69"/>
      <c r="F26" s="69"/>
      <c r="G26" s="69" t="s">
        <v>10</v>
      </c>
      <c r="H26" s="69"/>
      <c r="I26" s="69"/>
      <c r="J26" s="69" t="s">
        <v>11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1:26" s="23" customFormat="1" ht="22.5" customHeight="1" thickBot="1" x14ac:dyDescent="0.25">
      <c r="A27" s="68"/>
      <c r="B27" s="68"/>
      <c r="C27" s="68"/>
      <c r="D27" s="70" t="s">
        <v>0</v>
      </c>
      <c r="E27" s="22" t="s">
        <v>12</v>
      </c>
      <c r="F27" s="22" t="s">
        <v>13</v>
      </c>
      <c r="G27" s="70" t="s">
        <v>0</v>
      </c>
      <c r="H27" s="22" t="s">
        <v>12</v>
      </c>
      <c r="I27" s="22" t="s">
        <v>13</v>
      </c>
      <c r="J27" s="70" t="s">
        <v>0</v>
      </c>
      <c r="K27" s="22" t="s">
        <v>12</v>
      </c>
      <c r="L27" s="22"/>
      <c r="M27" s="22"/>
      <c r="N27" s="22"/>
      <c r="O27" s="22"/>
      <c r="P27" s="22"/>
      <c r="Q27" s="22"/>
      <c r="R27" s="22"/>
      <c r="S27" s="22"/>
      <c r="T27" s="22"/>
      <c r="U27" s="22" t="s">
        <v>13</v>
      </c>
    </row>
    <row r="28" spans="1:26" s="23" customFormat="1" ht="22.5" customHeight="1" thickBot="1" x14ac:dyDescent="0.25">
      <c r="A28" s="68"/>
      <c r="B28" s="68"/>
      <c r="C28" s="68"/>
      <c r="D28" s="70"/>
      <c r="E28" s="22" t="s">
        <v>14</v>
      </c>
      <c r="F28" s="22" t="s">
        <v>15</v>
      </c>
      <c r="G28" s="70"/>
      <c r="H28" s="22" t="s">
        <v>14</v>
      </c>
      <c r="I28" s="22" t="s">
        <v>15</v>
      </c>
      <c r="J28" s="70"/>
      <c r="K28" s="22" t="s">
        <v>14</v>
      </c>
      <c r="L28" s="22"/>
      <c r="M28" s="22"/>
      <c r="N28" s="22"/>
      <c r="O28" s="22"/>
      <c r="P28" s="22"/>
      <c r="Q28" s="22"/>
      <c r="R28" s="22"/>
      <c r="S28" s="22"/>
      <c r="T28" s="22"/>
      <c r="U28" s="22" t="s">
        <v>15</v>
      </c>
    </row>
    <row r="29" spans="1:26" s="6" customFormat="1" x14ac:dyDescent="0.2">
      <c r="A29" s="36">
        <v>1</v>
      </c>
      <c r="B29" s="36">
        <v>2</v>
      </c>
      <c r="C29" s="36">
        <v>3</v>
      </c>
      <c r="D29" s="37">
        <v>4</v>
      </c>
      <c r="E29" s="36">
        <v>5</v>
      </c>
      <c r="F29" s="36">
        <v>6</v>
      </c>
      <c r="G29" s="37">
        <v>7</v>
      </c>
      <c r="H29" s="36">
        <v>8</v>
      </c>
      <c r="I29" s="36">
        <v>9</v>
      </c>
      <c r="J29" s="37">
        <v>10</v>
      </c>
      <c r="K29" s="36">
        <v>11</v>
      </c>
      <c r="L29" s="36"/>
      <c r="M29" s="36"/>
      <c r="N29" s="36"/>
      <c r="O29" s="36"/>
      <c r="P29" s="36"/>
      <c r="Q29" s="36"/>
      <c r="R29" s="36"/>
      <c r="S29" s="36"/>
      <c r="T29" s="36"/>
      <c r="U29" s="36">
        <v>12</v>
      </c>
    </row>
    <row r="30" spans="1:26" s="24" customFormat="1" ht="21" customHeight="1" x14ac:dyDescent="0.2">
      <c r="A30" s="54" t="s">
        <v>34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</row>
    <row r="31" spans="1:26" s="24" customFormat="1" ht="60" x14ac:dyDescent="0.2">
      <c r="A31" s="38">
        <v>1</v>
      </c>
      <c r="B31" s="39" t="s">
        <v>35</v>
      </c>
      <c r="C31" s="40" t="s">
        <v>36</v>
      </c>
      <c r="D31" s="41">
        <v>2934.34</v>
      </c>
      <c r="E31" s="42">
        <v>2934.34</v>
      </c>
      <c r="F31" s="41"/>
      <c r="G31" s="41">
        <v>558</v>
      </c>
      <c r="H31" s="41">
        <v>558</v>
      </c>
      <c r="I31" s="41"/>
      <c r="J31" s="41">
        <v>7560</v>
      </c>
      <c r="K31" s="42">
        <v>7560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6" s="24" customFormat="1" ht="72" x14ac:dyDescent="0.2">
      <c r="A32" s="38">
        <v>2</v>
      </c>
      <c r="B32" s="39" t="s">
        <v>37</v>
      </c>
      <c r="C32" s="40" t="s">
        <v>38</v>
      </c>
      <c r="D32" s="41">
        <v>4866.54</v>
      </c>
      <c r="E32" s="42"/>
      <c r="F32" s="41" t="s">
        <v>39</v>
      </c>
      <c r="G32" s="41">
        <v>490</v>
      </c>
      <c r="H32" s="41"/>
      <c r="I32" s="41" t="s">
        <v>40</v>
      </c>
      <c r="J32" s="41">
        <v>3027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 t="s">
        <v>41</v>
      </c>
    </row>
    <row r="33" spans="1:26" s="24" customFormat="1" ht="48" x14ac:dyDescent="0.2">
      <c r="A33" s="38">
        <v>3</v>
      </c>
      <c r="B33" s="39" t="s">
        <v>42</v>
      </c>
      <c r="C33" s="40" t="s">
        <v>43</v>
      </c>
      <c r="D33" s="41">
        <v>1431.41</v>
      </c>
      <c r="E33" s="42" t="s">
        <v>44</v>
      </c>
      <c r="F33" s="41" t="s">
        <v>45</v>
      </c>
      <c r="G33" s="41">
        <v>530</v>
      </c>
      <c r="H33" s="41" t="s">
        <v>46</v>
      </c>
      <c r="I33" s="41" t="s">
        <v>47</v>
      </c>
      <c r="J33" s="41">
        <v>2017</v>
      </c>
      <c r="K33" s="42" t="s">
        <v>48</v>
      </c>
      <c r="L33" s="42"/>
      <c r="M33" s="42"/>
      <c r="N33" s="42"/>
      <c r="O33" s="42"/>
      <c r="P33" s="42"/>
      <c r="Q33" s="42"/>
      <c r="R33" s="42"/>
      <c r="S33" s="42"/>
      <c r="T33" s="42"/>
      <c r="U33" s="42" t="s">
        <v>49</v>
      </c>
    </row>
    <row r="34" spans="1:26" s="6" customFormat="1" ht="84" x14ac:dyDescent="0.2">
      <c r="A34" s="38">
        <v>4</v>
      </c>
      <c r="B34" s="39" t="s">
        <v>50</v>
      </c>
      <c r="C34" s="40" t="s">
        <v>51</v>
      </c>
      <c r="D34" s="41">
        <v>921.46</v>
      </c>
      <c r="E34" s="42">
        <v>921.46</v>
      </c>
      <c r="F34" s="41"/>
      <c r="G34" s="41">
        <v>269</v>
      </c>
      <c r="H34" s="41">
        <v>269</v>
      </c>
      <c r="I34" s="41"/>
      <c r="J34" s="41">
        <v>3650</v>
      </c>
      <c r="K34" s="42">
        <v>3650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24"/>
      <c r="W34" s="24"/>
      <c r="X34" s="24"/>
      <c r="Y34" s="24"/>
      <c r="Z34" s="24"/>
    </row>
    <row r="35" spans="1:26" s="6" customFormat="1" ht="48" x14ac:dyDescent="0.2">
      <c r="A35" s="38">
        <v>5</v>
      </c>
      <c r="B35" s="39" t="s">
        <v>52</v>
      </c>
      <c r="C35" s="40" t="s">
        <v>53</v>
      </c>
      <c r="D35" s="41">
        <v>117</v>
      </c>
      <c r="E35" s="42" t="s">
        <v>54</v>
      </c>
      <c r="F35" s="41"/>
      <c r="G35" s="41">
        <v>3758</v>
      </c>
      <c r="H35" s="41" t="s">
        <v>55</v>
      </c>
      <c r="I35" s="41"/>
      <c r="J35" s="41">
        <v>11201</v>
      </c>
      <c r="K35" s="42" t="s">
        <v>56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24"/>
      <c r="W35" s="24"/>
      <c r="X35" s="24"/>
      <c r="Y35" s="24"/>
      <c r="Z35" s="24"/>
    </row>
    <row r="36" spans="1:26" s="6" customFormat="1" ht="72" x14ac:dyDescent="0.2">
      <c r="A36" s="38">
        <v>6</v>
      </c>
      <c r="B36" s="39" t="s">
        <v>57</v>
      </c>
      <c r="C36" s="40" t="s">
        <v>58</v>
      </c>
      <c r="D36" s="41">
        <v>367.67</v>
      </c>
      <c r="E36" s="42"/>
      <c r="F36" s="41" t="s">
        <v>59</v>
      </c>
      <c r="G36" s="41">
        <v>32</v>
      </c>
      <c r="H36" s="41"/>
      <c r="I36" s="41" t="s">
        <v>60</v>
      </c>
      <c r="J36" s="41">
        <v>263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 t="s">
        <v>61</v>
      </c>
      <c r="V36" s="24"/>
      <c r="W36" s="24"/>
      <c r="X36" s="24"/>
      <c r="Y36" s="24"/>
      <c r="Z36" s="24"/>
    </row>
    <row r="37" spans="1:26" s="6" customFormat="1" ht="48" x14ac:dyDescent="0.2">
      <c r="A37" s="38">
        <v>7</v>
      </c>
      <c r="B37" s="39" t="s">
        <v>62</v>
      </c>
      <c r="C37" s="40" t="s">
        <v>63</v>
      </c>
      <c r="D37" s="41">
        <v>334.97</v>
      </c>
      <c r="E37" s="42">
        <v>135.07</v>
      </c>
      <c r="F37" s="41" t="s">
        <v>64</v>
      </c>
      <c r="G37" s="41">
        <v>389</v>
      </c>
      <c r="H37" s="41">
        <v>157</v>
      </c>
      <c r="I37" s="41" t="s">
        <v>65</v>
      </c>
      <c r="J37" s="41">
        <v>3775</v>
      </c>
      <c r="K37" s="42">
        <v>2127</v>
      </c>
      <c r="L37" s="42"/>
      <c r="M37" s="42"/>
      <c r="N37" s="42"/>
      <c r="O37" s="42"/>
      <c r="P37" s="42"/>
      <c r="Q37" s="42"/>
      <c r="R37" s="42"/>
      <c r="S37" s="42"/>
      <c r="T37" s="42"/>
      <c r="U37" s="42" t="s">
        <v>66</v>
      </c>
      <c r="V37" s="24"/>
      <c r="W37" s="24"/>
      <c r="X37" s="24"/>
      <c r="Y37" s="24"/>
      <c r="Z37" s="24"/>
    </row>
    <row r="38" spans="1:26" s="26" customFormat="1" ht="60" x14ac:dyDescent="0.2">
      <c r="A38" s="38">
        <v>8</v>
      </c>
      <c r="B38" s="39" t="s">
        <v>67</v>
      </c>
      <c r="C38" s="40" t="s">
        <v>68</v>
      </c>
      <c r="D38" s="41">
        <v>4.9800000000000004</v>
      </c>
      <c r="E38" s="42"/>
      <c r="F38" s="41">
        <v>4.9800000000000004</v>
      </c>
      <c r="G38" s="41">
        <v>287</v>
      </c>
      <c r="H38" s="41"/>
      <c r="I38" s="41">
        <v>287</v>
      </c>
      <c r="J38" s="41">
        <v>2119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>
        <v>2119</v>
      </c>
      <c r="V38" s="24"/>
      <c r="W38" s="24"/>
      <c r="X38" s="24"/>
      <c r="Y38" s="24"/>
      <c r="Z38" s="24"/>
    </row>
    <row r="39" spans="1:26" ht="72" x14ac:dyDescent="0.2">
      <c r="A39" s="38">
        <v>9</v>
      </c>
      <c r="B39" s="39" t="s">
        <v>69</v>
      </c>
      <c r="C39" s="40" t="s">
        <v>68</v>
      </c>
      <c r="D39" s="41">
        <v>8.33</v>
      </c>
      <c r="E39" s="42"/>
      <c r="F39" s="41">
        <v>8.33</v>
      </c>
      <c r="G39" s="41">
        <v>480</v>
      </c>
      <c r="H39" s="41"/>
      <c r="I39" s="41">
        <v>480</v>
      </c>
      <c r="J39" s="41">
        <v>2253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>
        <v>2253</v>
      </c>
      <c r="V39" s="24"/>
      <c r="W39" s="24"/>
      <c r="X39" s="24"/>
      <c r="Y39" s="24"/>
      <c r="Z39" s="24"/>
    </row>
    <row r="40" spans="1:26" ht="60" x14ac:dyDescent="0.2">
      <c r="A40" s="38">
        <v>10</v>
      </c>
      <c r="B40" s="39" t="s">
        <v>70</v>
      </c>
      <c r="C40" s="40" t="s">
        <v>71</v>
      </c>
      <c r="D40" s="41">
        <v>405.3</v>
      </c>
      <c r="E40" s="42" t="s">
        <v>72</v>
      </c>
      <c r="F40" s="41" t="s">
        <v>73</v>
      </c>
      <c r="G40" s="41">
        <v>58</v>
      </c>
      <c r="H40" s="41" t="s">
        <v>74</v>
      </c>
      <c r="I40" s="41" t="s">
        <v>75</v>
      </c>
      <c r="J40" s="41">
        <v>599</v>
      </c>
      <c r="K40" s="42" t="s">
        <v>76</v>
      </c>
      <c r="L40" s="42"/>
      <c r="M40" s="42"/>
      <c r="N40" s="42"/>
      <c r="O40" s="42"/>
      <c r="P40" s="42"/>
      <c r="Q40" s="42"/>
      <c r="R40" s="42"/>
      <c r="S40" s="42"/>
      <c r="T40" s="42"/>
      <c r="U40" s="42" t="s">
        <v>77</v>
      </c>
      <c r="V40" s="24"/>
      <c r="W40" s="24"/>
      <c r="X40" s="24"/>
      <c r="Y40" s="24"/>
      <c r="Z40" s="24"/>
    </row>
    <row r="41" spans="1:26" ht="36" x14ac:dyDescent="0.2">
      <c r="A41" s="43">
        <v>11</v>
      </c>
      <c r="B41" s="44" t="s">
        <v>78</v>
      </c>
      <c r="C41" s="45" t="s">
        <v>79</v>
      </c>
      <c r="D41" s="46">
        <v>66</v>
      </c>
      <c r="E41" s="47" t="s">
        <v>80</v>
      </c>
      <c r="F41" s="46"/>
      <c r="G41" s="46">
        <v>41</v>
      </c>
      <c r="H41" s="46" t="s">
        <v>81</v>
      </c>
      <c r="I41" s="46"/>
      <c r="J41" s="46">
        <v>245</v>
      </c>
      <c r="K41" s="47" t="s">
        <v>82</v>
      </c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24"/>
      <c r="W41" s="24"/>
      <c r="X41" s="24"/>
      <c r="Y41" s="24"/>
      <c r="Z41" s="24"/>
    </row>
    <row r="42" spans="1:26" ht="21" customHeight="1" x14ac:dyDescent="0.2">
      <c r="A42" s="54" t="s">
        <v>83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24"/>
      <c r="W42" s="24"/>
      <c r="X42" s="24"/>
      <c r="Y42" s="24"/>
      <c r="Z42" s="24"/>
    </row>
    <row r="43" spans="1:26" ht="17.850000000000001" customHeight="1" x14ac:dyDescent="0.2">
      <c r="A43" s="56" t="s">
        <v>84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24"/>
      <c r="W43" s="24"/>
      <c r="X43" s="24"/>
      <c r="Y43" s="24"/>
      <c r="Z43" s="24"/>
    </row>
    <row r="44" spans="1:26" ht="60" x14ac:dyDescent="0.2">
      <c r="A44" s="38">
        <v>12</v>
      </c>
      <c r="B44" s="39" t="s">
        <v>85</v>
      </c>
      <c r="C44" s="40" t="s">
        <v>86</v>
      </c>
      <c r="D44" s="41">
        <v>2426.1799999999998</v>
      </c>
      <c r="E44" s="42">
        <v>149.87</v>
      </c>
      <c r="F44" s="41" t="s">
        <v>87</v>
      </c>
      <c r="G44" s="41">
        <v>24</v>
      </c>
      <c r="H44" s="41">
        <v>1</v>
      </c>
      <c r="I44" s="41" t="s">
        <v>88</v>
      </c>
      <c r="J44" s="41">
        <v>177</v>
      </c>
      <c r="K44" s="42">
        <v>20</v>
      </c>
      <c r="L44" s="42"/>
      <c r="M44" s="42"/>
      <c r="N44" s="42"/>
      <c r="O44" s="42"/>
      <c r="P44" s="42"/>
      <c r="Q44" s="42"/>
      <c r="R44" s="42"/>
      <c r="S44" s="42"/>
      <c r="T44" s="42"/>
      <c r="U44" s="42" t="s">
        <v>89</v>
      </c>
      <c r="V44" s="24"/>
      <c r="W44" s="24"/>
      <c r="X44" s="24"/>
      <c r="Y44" s="24"/>
      <c r="Z44" s="24"/>
    </row>
    <row r="45" spans="1:26" ht="60" x14ac:dyDescent="0.2">
      <c r="A45" s="38">
        <v>13</v>
      </c>
      <c r="B45" s="39" t="s">
        <v>90</v>
      </c>
      <c r="C45" s="40" t="s">
        <v>91</v>
      </c>
      <c r="D45" s="41">
        <v>14758.76</v>
      </c>
      <c r="E45" s="42" t="s">
        <v>92</v>
      </c>
      <c r="F45" s="41" t="s">
        <v>93</v>
      </c>
      <c r="G45" s="41">
        <v>56</v>
      </c>
      <c r="H45" s="41" t="s">
        <v>94</v>
      </c>
      <c r="I45" s="41" t="s">
        <v>95</v>
      </c>
      <c r="J45" s="41">
        <v>522</v>
      </c>
      <c r="K45" s="42" t="s">
        <v>96</v>
      </c>
      <c r="L45" s="42"/>
      <c r="M45" s="42"/>
      <c r="N45" s="42"/>
      <c r="O45" s="42"/>
      <c r="P45" s="42"/>
      <c r="Q45" s="42"/>
      <c r="R45" s="42"/>
      <c r="S45" s="42"/>
      <c r="T45" s="42"/>
      <c r="U45" s="42" t="s">
        <v>97</v>
      </c>
      <c r="V45" s="24"/>
      <c r="W45" s="24"/>
      <c r="X45" s="24"/>
      <c r="Y45" s="24"/>
      <c r="Z45" s="24"/>
    </row>
    <row r="46" spans="1:26" ht="36" x14ac:dyDescent="0.2">
      <c r="A46" s="38">
        <v>14</v>
      </c>
      <c r="B46" s="39" t="s">
        <v>98</v>
      </c>
      <c r="C46" s="40" t="s">
        <v>99</v>
      </c>
      <c r="D46" s="41">
        <v>592</v>
      </c>
      <c r="E46" s="42" t="s">
        <v>100</v>
      </c>
      <c r="F46" s="41"/>
      <c r="G46" s="41">
        <v>229</v>
      </c>
      <c r="H46" s="41" t="s">
        <v>101</v>
      </c>
      <c r="I46" s="41"/>
      <c r="J46" s="41">
        <v>1139</v>
      </c>
      <c r="K46" s="42" t="s">
        <v>102</v>
      </c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24"/>
      <c r="W46" s="24"/>
      <c r="X46" s="24"/>
      <c r="Y46" s="24"/>
      <c r="Z46" s="24"/>
    </row>
    <row r="47" spans="1:26" ht="60" x14ac:dyDescent="0.2">
      <c r="A47" s="38">
        <v>15</v>
      </c>
      <c r="B47" s="39" t="s">
        <v>103</v>
      </c>
      <c r="C47" s="40" t="s">
        <v>86</v>
      </c>
      <c r="D47" s="41">
        <v>3851.83</v>
      </c>
      <c r="E47" s="42" t="s">
        <v>104</v>
      </c>
      <c r="F47" s="41" t="s">
        <v>105</v>
      </c>
      <c r="G47" s="41">
        <v>39</v>
      </c>
      <c r="H47" s="41" t="s">
        <v>106</v>
      </c>
      <c r="I47" s="41" t="s">
        <v>107</v>
      </c>
      <c r="J47" s="41">
        <v>266</v>
      </c>
      <c r="K47" s="42" t="s">
        <v>108</v>
      </c>
      <c r="L47" s="42"/>
      <c r="M47" s="42"/>
      <c r="N47" s="42"/>
      <c r="O47" s="42"/>
      <c r="P47" s="42"/>
      <c r="Q47" s="42"/>
      <c r="R47" s="42"/>
      <c r="S47" s="42"/>
      <c r="T47" s="42"/>
      <c r="U47" s="42" t="s">
        <v>109</v>
      </c>
      <c r="V47" s="24"/>
      <c r="W47" s="24"/>
      <c r="X47" s="24"/>
      <c r="Y47" s="24"/>
      <c r="Z47" s="24"/>
    </row>
    <row r="48" spans="1:26" ht="84" x14ac:dyDescent="0.2">
      <c r="A48" s="38">
        <v>16</v>
      </c>
      <c r="B48" s="39" t="s">
        <v>110</v>
      </c>
      <c r="C48" s="40">
        <v>4</v>
      </c>
      <c r="D48" s="41">
        <v>67.3</v>
      </c>
      <c r="E48" s="42" t="s">
        <v>111</v>
      </c>
      <c r="F48" s="41"/>
      <c r="G48" s="41">
        <v>269</v>
      </c>
      <c r="H48" s="41" t="s">
        <v>112</v>
      </c>
      <c r="I48" s="41"/>
      <c r="J48" s="41">
        <v>1734</v>
      </c>
      <c r="K48" s="42" t="s">
        <v>113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24"/>
      <c r="W48" s="24"/>
      <c r="X48" s="24"/>
      <c r="Y48" s="24"/>
      <c r="Z48" s="24"/>
    </row>
    <row r="49" spans="1:26" ht="48" x14ac:dyDescent="0.2">
      <c r="A49" s="38">
        <v>17</v>
      </c>
      <c r="B49" s="39" t="s">
        <v>114</v>
      </c>
      <c r="C49" s="40">
        <v>0.03</v>
      </c>
      <c r="D49" s="41">
        <v>339.13</v>
      </c>
      <c r="E49" s="42" t="s">
        <v>115</v>
      </c>
      <c r="F49" s="41" t="s">
        <v>116</v>
      </c>
      <c r="G49" s="41">
        <v>10</v>
      </c>
      <c r="H49" s="41" t="s">
        <v>117</v>
      </c>
      <c r="I49" s="41"/>
      <c r="J49" s="41">
        <v>57</v>
      </c>
      <c r="K49" s="42" t="s">
        <v>118</v>
      </c>
      <c r="L49" s="42"/>
      <c r="M49" s="42"/>
      <c r="N49" s="42"/>
      <c r="O49" s="42"/>
      <c r="P49" s="42"/>
      <c r="Q49" s="42"/>
      <c r="R49" s="42"/>
      <c r="S49" s="42"/>
      <c r="T49" s="42"/>
      <c r="U49" s="42">
        <v>1</v>
      </c>
      <c r="V49" s="24"/>
      <c r="W49" s="24"/>
      <c r="X49" s="24"/>
      <c r="Y49" s="24"/>
      <c r="Z49" s="24"/>
    </row>
    <row r="50" spans="1:26" ht="48" x14ac:dyDescent="0.2">
      <c r="A50" s="38">
        <v>18</v>
      </c>
      <c r="B50" s="39" t="s">
        <v>119</v>
      </c>
      <c r="C50" s="40">
        <v>0.03</v>
      </c>
      <c r="D50" s="41">
        <v>443.6</v>
      </c>
      <c r="E50" s="42" t="s">
        <v>120</v>
      </c>
      <c r="F50" s="41" t="s">
        <v>121</v>
      </c>
      <c r="G50" s="41">
        <v>13</v>
      </c>
      <c r="H50" s="41" t="s">
        <v>122</v>
      </c>
      <c r="I50" s="41"/>
      <c r="J50" s="41">
        <v>59</v>
      </c>
      <c r="K50" s="42" t="s">
        <v>123</v>
      </c>
      <c r="L50" s="42"/>
      <c r="M50" s="42"/>
      <c r="N50" s="42"/>
      <c r="O50" s="42"/>
      <c r="P50" s="42"/>
      <c r="Q50" s="42"/>
      <c r="R50" s="42"/>
      <c r="S50" s="42"/>
      <c r="T50" s="42"/>
      <c r="U50" s="42">
        <v>1</v>
      </c>
      <c r="V50" s="24"/>
      <c r="W50" s="24"/>
      <c r="X50" s="24"/>
      <c r="Y50" s="24"/>
      <c r="Z50" s="24"/>
    </row>
    <row r="51" spans="1:26" ht="48" x14ac:dyDescent="0.2">
      <c r="A51" s="38">
        <v>19</v>
      </c>
      <c r="B51" s="39" t="s">
        <v>124</v>
      </c>
      <c r="C51" s="40" t="s">
        <v>125</v>
      </c>
      <c r="D51" s="41">
        <v>31686.43</v>
      </c>
      <c r="E51" s="42" t="s">
        <v>126</v>
      </c>
      <c r="F51" s="41" t="s">
        <v>127</v>
      </c>
      <c r="G51" s="41">
        <v>50</v>
      </c>
      <c r="H51" s="41" t="s">
        <v>128</v>
      </c>
      <c r="I51" s="41" t="s">
        <v>129</v>
      </c>
      <c r="J51" s="41">
        <v>429</v>
      </c>
      <c r="K51" s="42" t="s">
        <v>130</v>
      </c>
      <c r="L51" s="42"/>
      <c r="M51" s="42"/>
      <c r="N51" s="42"/>
      <c r="O51" s="42"/>
      <c r="P51" s="42"/>
      <c r="Q51" s="42"/>
      <c r="R51" s="42"/>
      <c r="S51" s="42"/>
      <c r="T51" s="42"/>
      <c r="U51" s="42" t="s">
        <v>131</v>
      </c>
      <c r="V51" s="24"/>
      <c r="W51" s="24"/>
      <c r="X51" s="24"/>
      <c r="Y51" s="24"/>
      <c r="Z51" s="24"/>
    </row>
    <row r="52" spans="1:26" ht="17.850000000000001" customHeight="1" x14ac:dyDescent="0.2">
      <c r="A52" s="56" t="s">
        <v>132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24"/>
      <c r="W52" s="24"/>
      <c r="X52" s="24"/>
      <c r="Y52" s="24"/>
      <c r="Z52" s="24"/>
    </row>
    <row r="53" spans="1:26" ht="108" x14ac:dyDescent="0.2">
      <c r="A53" s="38">
        <v>20</v>
      </c>
      <c r="B53" s="39" t="s">
        <v>133</v>
      </c>
      <c r="C53" s="40">
        <v>1</v>
      </c>
      <c r="D53" s="41">
        <v>245.22</v>
      </c>
      <c r="E53" s="42" t="s">
        <v>134</v>
      </c>
      <c r="F53" s="41" t="s">
        <v>135</v>
      </c>
      <c r="G53" s="41">
        <v>245</v>
      </c>
      <c r="H53" s="41" t="s">
        <v>136</v>
      </c>
      <c r="I53" s="41" t="s">
        <v>137</v>
      </c>
      <c r="J53" s="41">
        <v>2741</v>
      </c>
      <c r="K53" s="42" t="s">
        <v>138</v>
      </c>
      <c r="L53" s="42"/>
      <c r="M53" s="42"/>
      <c r="N53" s="42"/>
      <c r="O53" s="42"/>
      <c r="P53" s="42"/>
      <c r="Q53" s="42"/>
      <c r="R53" s="42"/>
      <c r="S53" s="42"/>
      <c r="T53" s="42"/>
      <c r="U53" s="42" t="s">
        <v>139</v>
      </c>
      <c r="V53" s="24"/>
      <c r="W53" s="24"/>
      <c r="X53" s="24"/>
      <c r="Y53" s="24"/>
      <c r="Z53" s="24"/>
    </row>
    <row r="54" spans="1:26" ht="36" x14ac:dyDescent="0.2">
      <c r="A54" s="38">
        <v>21</v>
      </c>
      <c r="B54" s="39" t="s">
        <v>140</v>
      </c>
      <c r="C54" s="40">
        <v>1</v>
      </c>
      <c r="D54" s="41">
        <v>2750.8</v>
      </c>
      <c r="E54" s="42" t="s">
        <v>141</v>
      </c>
      <c r="F54" s="41"/>
      <c r="G54" s="41">
        <v>2751</v>
      </c>
      <c r="H54" s="41" t="s">
        <v>142</v>
      </c>
      <c r="I54" s="41"/>
      <c r="J54" s="41">
        <v>17220</v>
      </c>
      <c r="K54" s="42" t="s">
        <v>143</v>
      </c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24"/>
      <c r="W54" s="24"/>
      <c r="X54" s="24"/>
      <c r="Y54" s="24"/>
      <c r="Z54" s="24"/>
    </row>
    <row r="55" spans="1:26" ht="17.850000000000001" customHeight="1" x14ac:dyDescent="0.2">
      <c r="A55" s="56" t="s">
        <v>144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24"/>
      <c r="W55" s="24"/>
      <c r="X55" s="24"/>
      <c r="Y55" s="24"/>
      <c r="Z55" s="24"/>
    </row>
    <row r="56" spans="1:26" ht="60" x14ac:dyDescent="0.2">
      <c r="A56" s="38">
        <v>22</v>
      </c>
      <c r="B56" s="39" t="s">
        <v>85</v>
      </c>
      <c r="C56" s="40" t="s">
        <v>145</v>
      </c>
      <c r="D56" s="41">
        <v>2426.1799999999998</v>
      </c>
      <c r="E56" s="42">
        <v>149.87</v>
      </c>
      <c r="F56" s="41" t="s">
        <v>87</v>
      </c>
      <c r="G56" s="41">
        <v>194</v>
      </c>
      <c r="H56" s="41">
        <v>12</v>
      </c>
      <c r="I56" s="41" t="s">
        <v>146</v>
      </c>
      <c r="J56" s="41">
        <v>1417</v>
      </c>
      <c r="K56" s="42">
        <v>163</v>
      </c>
      <c r="L56" s="42"/>
      <c r="M56" s="42"/>
      <c r="N56" s="42"/>
      <c r="O56" s="42"/>
      <c r="P56" s="42"/>
      <c r="Q56" s="42"/>
      <c r="R56" s="42"/>
      <c r="S56" s="42"/>
      <c r="T56" s="42"/>
      <c r="U56" s="42" t="s">
        <v>147</v>
      </c>
      <c r="V56" s="24"/>
      <c r="W56" s="24"/>
      <c r="X56" s="24"/>
      <c r="Y56" s="24"/>
      <c r="Z56" s="24"/>
    </row>
    <row r="57" spans="1:26" ht="60" x14ac:dyDescent="0.2">
      <c r="A57" s="38">
        <v>23</v>
      </c>
      <c r="B57" s="39" t="s">
        <v>90</v>
      </c>
      <c r="C57" s="40" t="s">
        <v>148</v>
      </c>
      <c r="D57" s="41">
        <v>14758.76</v>
      </c>
      <c r="E57" s="42" t="s">
        <v>92</v>
      </c>
      <c r="F57" s="41" t="s">
        <v>93</v>
      </c>
      <c r="G57" s="41">
        <v>81</v>
      </c>
      <c r="H57" s="41" t="s">
        <v>149</v>
      </c>
      <c r="I57" s="41" t="s">
        <v>150</v>
      </c>
      <c r="J57" s="41">
        <v>758</v>
      </c>
      <c r="K57" s="42" t="s">
        <v>151</v>
      </c>
      <c r="L57" s="42"/>
      <c r="M57" s="42"/>
      <c r="N57" s="42"/>
      <c r="O57" s="42"/>
      <c r="P57" s="42"/>
      <c r="Q57" s="42"/>
      <c r="R57" s="42"/>
      <c r="S57" s="42"/>
      <c r="T57" s="42"/>
      <c r="U57" s="42" t="s">
        <v>152</v>
      </c>
      <c r="V57" s="24"/>
      <c r="W57" s="24"/>
      <c r="X57" s="24"/>
      <c r="Y57" s="24"/>
      <c r="Z57" s="24"/>
    </row>
    <row r="58" spans="1:26" ht="36" x14ac:dyDescent="0.2">
      <c r="A58" s="38">
        <v>24</v>
      </c>
      <c r="B58" s="39" t="s">
        <v>98</v>
      </c>
      <c r="C58" s="40" t="s">
        <v>153</v>
      </c>
      <c r="D58" s="41">
        <v>592</v>
      </c>
      <c r="E58" s="42" t="s">
        <v>100</v>
      </c>
      <c r="F58" s="41"/>
      <c r="G58" s="41">
        <v>333</v>
      </c>
      <c r="H58" s="41" t="s">
        <v>154</v>
      </c>
      <c r="I58" s="41"/>
      <c r="J58" s="41">
        <v>1655</v>
      </c>
      <c r="K58" s="42" t="s">
        <v>155</v>
      </c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24"/>
      <c r="W58" s="24"/>
      <c r="X58" s="24"/>
      <c r="Y58" s="24"/>
      <c r="Z58" s="24"/>
    </row>
    <row r="59" spans="1:26" ht="48" x14ac:dyDescent="0.2">
      <c r="A59" s="38">
        <v>25</v>
      </c>
      <c r="B59" s="39" t="s">
        <v>156</v>
      </c>
      <c r="C59" s="40" t="s">
        <v>157</v>
      </c>
      <c r="D59" s="41">
        <v>1440.31</v>
      </c>
      <c r="E59" s="42" t="s">
        <v>158</v>
      </c>
      <c r="F59" s="41" t="s">
        <v>159</v>
      </c>
      <c r="G59" s="41">
        <v>391</v>
      </c>
      <c r="H59" s="41" t="s">
        <v>160</v>
      </c>
      <c r="I59" s="41" t="s">
        <v>161</v>
      </c>
      <c r="J59" s="41">
        <v>4390</v>
      </c>
      <c r="K59" s="42" t="s">
        <v>162</v>
      </c>
      <c r="L59" s="42"/>
      <c r="M59" s="42"/>
      <c r="N59" s="42"/>
      <c r="O59" s="42"/>
      <c r="P59" s="42"/>
      <c r="Q59" s="42"/>
      <c r="R59" s="42"/>
      <c r="S59" s="42"/>
      <c r="T59" s="42"/>
      <c r="U59" s="42" t="s">
        <v>163</v>
      </c>
      <c r="V59" s="24"/>
      <c r="W59" s="24"/>
      <c r="X59" s="24"/>
      <c r="Y59" s="24"/>
      <c r="Z59" s="24"/>
    </row>
    <row r="60" spans="1:26" ht="84" x14ac:dyDescent="0.2">
      <c r="A60" s="38">
        <v>26</v>
      </c>
      <c r="B60" s="39" t="s">
        <v>164</v>
      </c>
      <c r="C60" s="40" t="s">
        <v>165</v>
      </c>
      <c r="D60" s="41">
        <v>30.2</v>
      </c>
      <c r="E60" s="42" t="s">
        <v>166</v>
      </c>
      <c r="F60" s="41"/>
      <c r="G60" s="41">
        <v>556</v>
      </c>
      <c r="H60" s="41" t="s">
        <v>167</v>
      </c>
      <c r="I60" s="41"/>
      <c r="J60" s="41">
        <v>3579</v>
      </c>
      <c r="K60" s="42" t="s">
        <v>168</v>
      </c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24"/>
      <c r="W60" s="24"/>
      <c r="X60" s="24"/>
      <c r="Y60" s="24"/>
      <c r="Z60" s="24"/>
    </row>
    <row r="61" spans="1:26" ht="60" x14ac:dyDescent="0.2">
      <c r="A61" s="38">
        <v>27</v>
      </c>
      <c r="B61" s="39" t="s">
        <v>169</v>
      </c>
      <c r="C61" s="40" t="s">
        <v>170</v>
      </c>
      <c r="D61" s="41">
        <v>9622.33</v>
      </c>
      <c r="E61" s="42" t="s">
        <v>171</v>
      </c>
      <c r="F61" s="41"/>
      <c r="G61" s="41">
        <v>1796</v>
      </c>
      <c r="H61" s="41" t="s">
        <v>172</v>
      </c>
      <c r="I61" s="41"/>
      <c r="J61" s="41">
        <v>15880</v>
      </c>
      <c r="K61" s="42" t="s">
        <v>173</v>
      </c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24"/>
      <c r="W61" s="24"/>
      <c r="X61" s="24"/>
      <c r="Y61" s="24"/>
      <c r="Z61" s="24"/>
    </row>
    <row r="62" spans="1:26" ht="48" x14ac:dyDescent="0.2">
      <c r="A62" s="38">
        <v>28</v>
      </c>
      <c r="B62" s="39" t="s">
        <v>114</v>
      </c>
      <c r="C62" s="40" t="s">
        <v>174</v>
      </c>
      <c r="D62" s="41">
        <v>339.13</v>
      </c>
      <c r="E62" s="42" t="s">
        <v>115</v>
      </c>
      <c r="F62" s="41" t="s">
        <v>116</v>
      </c>
      <c r="G62" s="41">
        <v>145</v>
      </c>
      <c r="H62" s="41" t="s">
        <v>175</v>
      </c>
      <c r="I62" s="41">
        <v>4</v>
      </c>
      <c r="J62" s="41">
        <v>815</v>
      </c>
      <c r="K62" s="42" t="s">
        <v>176</v>
      </c>
      <c r="L62" s="42"/>
      <c r="M62" s="42"/>
      <c r="N62" s="42"/>
      <c r="O62" s="42"/>
      <c r="P62" s="42"/>
      <c r="Q62" s="42"/>
      <c r="R62" s="42"/>
      <c r="S62" s="42"/>
      <c r="T62" s="42"/>
      <c r="U62" s="42" t="s">
        <v>177</v>
      </c>
      <c r="V62" s="24"/>
      <c r="W62" s="24"/>
      <c r="X62" s="24"/>
      <c r="Y62" s="24"/>
      <c r="Z62" s="24"/>
    </row>
    <row r="63" spans="1:26" ht="48" x14ac:dyDescent="0.2">
      <c r="A63" s="38">
        <v>29</v>
      </c>
      <c r="B63" s="39" t="s">
        <v>119</v>
      </c>
      <c r="C63" s="40" t="s">
        <v>174</v>
      </c>
      <c r="D63" s="41">
        <v>443.6</v>
      </c>
      <c r="E63" s="42" t="s">
        <v>120</v>
      </c>
      <c r="F63" s="41" t="s">
        <v>121</v>
      </c>
      <c r="G63" s="41">
        <v>190</v>
      </c>
      <c r="H63" s="41" t="s">
        <v>178</v>
      </c>
      <c r="I63" s="41">
        <v>3</v>
      </c>
      <c r="J63" s="41">
        <v>837</v>
      </c>
      <c r="K63" s="42" t="s">
        <v>179</v>
      </c>
      <c r="L63" s="42"/>
      <c r="M63" s="42"/>
      <c r="N63" s="42"/>
      <c r="O63" s="42"/>
      <c r="P63" s="42"/>
      <c r="Q63" s="42"/>
      <c r="R63" s="42"/>
      <c r="S63" s="42"/>
      <c r="T63" s="42"/>
      <c r="U63" s="42" t="s">
        <v>180</v>
      </c>
      <c r="V63" s="24"/>
      <c r="W63" s="24"/>
      <c r="X63" s="24"/>
      <c r="Y63" s="24"/>
      <c r="Z63" s="24"/>
    </row>
    <row r="64" spans="1:26" ht="60" x14ac:dyDescent="0.2">
      <c r="A64" s="38">
        <v>30</v>
      </c>
      <c r="B64" s="39" t="s">
        <v>181</v>
      </c>
      <c r="C64" s="40" t="s">
        <v>86</v>
      </c>
      <c r="D64" s="41">
        <v>1173.49</v>
      </c>
      <c r="E64" s="42" t="s">
        <v>182</v>
      </c>
      <c r="F64" s="41">
        <v>126.03</v>
      </c>
      <c r="G64" s="41">
        <v>12</v>
      </c>
      <c r="H64" s="41" t="s">
        <v>183</v>
      </c>
      <c r="I64" s="41">
        <v>1</v>
      </c>
      <c r="J64" s="41">
        <v>139</v>
      </c>
      <c r="K64" s="42" t="s">
        <v>184</v>
      </c>
      <c r="L64" s="42"/>
      <c r="M64" s="42"/>
      <c r="N64" s="42"/>
      <c r="O64" s="42"/>
      <c r="P64" s="42"/>
      <c r="Q64" s="42"/>
      <c r="R64" s="42"/>
      <c r="S64" s="42"/>
      <c r="T64" s="42"/>
      <c r="U64" s="42">
        <v>7</v>
      </c>
      <c r="V64" s="24"/>
      <c r="W64" s="24"/>
      <c r="X64" s="24"/>
      <c r="Y64" s="24"/>
      <c r="Z64" s="24"/>
    </row>
    <row r="65" spans="1:26" ht="48" x14ac:dyDescent="0.2">
      <c r="A65" s="38">
        <v>31</v>
      </c>
      <c r="B65" s="39" t="s">
        <v>185</v>
      </c>
      <c r="C65" s="40" t="s">
        <v>186</v>
      </c>
      <c r="D65" s="41">
        <v>10958.6</v>
      </c>
      <c r="E65" s="42" t="s">
        <v>187</v>
      </c>
      <c r="F65" s="41"/>
      <c r="G65" s="41">
        <v>252</v>
      </c>
      <c r="H65" s="41" t="s">
        <v>188</v>
      </c>
      <c r="I65" s="41"/>
      <c r="J65" s="41">
        <v>1578</v>
      </c>
      <c r="K65" s="42" t="s">
        <v>189</v>
      </c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24"/>
      <c r="W65" s="24"/>
      <c r="X65" s="24"/>
      <c r="Y65" s="24"/>
      <c r="Z65" s="24"/>
    </row>
    <row r="66" spans="1:26" ht="48" x14ac:dyDescent="0.2">
      <c r="A66" s="38">
        <v>32</v>
      </c>
      <c r="B66" s="39" t="s">
        <v>190</v>
      </c>
      <c r="C66" s="40" t="s">
        <v>145</v>
      </c>
      <c r="D66" s="41">
        <v>3759.44</v>
      </c>
      <c r="E66" s="42" t="s">
        <v>191</v>
      </c>
      <c r="F66" s="41">
        <v>10.32</v>
      </c>
      <c r="G66" s="41">
        <v>301</v>
      </c>
      <c r="H66" s="41" t="s">
        <v>192</v>
      </c>
      <c r="I66" s="41">
        <v>1</v>
      </c>
      <c r="J66" s="41">
        <v>2261</v>
      </c>
      <c r="K66" s="42" t="s">
        <v>193</v>
      </c>
      <c r="L66" s="42"/>
      <c r="M66" s="42"/>
      <c r="N66" s="42"/>
      <c r="O66" s="42"/>
      <c r="P66" s="42"/>
      <c r="Q66" s="42"/>
      <c r="R66" s="42"/>
      <c r="S66" s="42"/>
      <c r="T66" s="42"/>
      <c r="U66" s="42">
        <v>5</v>
      </c>
      <c r="V66" s="24"/>
      <c r="W66" s="24"/>
      <c r="X66" s="24"/>
      <c r="Y66" s="24"/>
      <c r="Z66" s="24"/>
    </row>
    <row r="67" spans="1:26" ht="108" x14ac:dyDescent="0.2">
      <c r="A67" s="38">
        <v>33</v>
      </c>
      <c r="B67" s="39" t="s">
        <v>194</v>
      </c>
      <c r="C67" s="40" t="s">
        <v>195</v>
      </c>
      <c r="D67" s="41">
        <v>521.88</v>
      </c>
      <c r="E67" s="42">
        <v>247.46</v>
      </c>
      <c r="F67" s="41" t="s">
        <v>196</v>
      </c>
      <c r="G67" s="41">
        <v>31</v>
      </c>
      <c r="H67" s="41">
        <v>15</v>
      </c>
      <c r="I67" s="41" t="s">
        <v>197</v>
      </c>
      <c r="J67" s="41">
        <v>279</v>
      </c>
      <c r="K67" s="42">
        <v>201</v>
      </c>
      <c r="L67" s="42"/>
      <c r="M67" s="42"/>
      <c r="N67" s="42"/>
      <c r="O67" s="42"/>
      <c r="P67" s="42"/>
      <c r="Q67" s="42"/>
      <c r="R67" s="42"/>
      <c r="S67" s="42"/>
      <c r="T67" s="42"/>
      <c r="U67" s="42" t="s">
        <v>198</v>
      </c>
      <c r="V67" s="24"/>
      <c r="W67" s="24"/>
      <c r="X67" s="24"/>
      <c r="Y67" s="24"/>
      <c r="Z67" s="24"/>
    </row>
    <row r="68" spans="1:26" ht="48" x14ac:dyDescent="0.2">
      <c r="A68" s="38">
        <v>34</v>
      </c>
      <c r="B68" s="39" t="s">
        <v>199</v>
      </c>
      <c r="C68" s="40" t="s">
        <v>200</v>
      </c>
      <c r="D68" s="41">
        <v>106</v>
      </c>
      <c r="E68" s="42" t="s">
        <v>201</v>
      </c>
      <c r="F68" s="41"/>
      <c r="G68" s="41">
        <v>88</v>
      </c>
      <c r="H68" s="41" t="s">
        <v>202</v>
      </c>
      <c r="I68" s="41"/>
      <c r="J68" s="41">
        <v>423</v>
      </c>
      <c r="K68" s="42" t="s">
        <v>203</v>
      </c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24"/>
      <c r="W68" s="24"/>
      <c r="X68" s="24"/>
      <c r="Y68" s="24"/>
      <c r="Z68" s="24"/>
    </row>
    <row r="69" spans="1:26" ht="17.850000000000001" customHeight="1" x14ac:dyDescent="0.2">
      <c r="A69" s="56" t="s">
        <v>204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24"/>
      <c r="W69" s="24"/>
      <c r="X69" s="24"/>
      <c r="Y69" s="24"/>
      <c r="Z69" s="24"/>
    </row>
    <row r="70" spans="1:26" ht="60" x14ac:dyDescent="0.2">
      <c r="A70" s="38">
        <v>35</v>
      </c>
      <c r="B70" s="39" t="s">
        <v>205</v>
      </c>
      <c r="C70" s="40" t="s">
        <v>206</v>
      </c>
      <c r="D70" s="41">
        <v>2125.36</v>
      </c>
      <c r="E70" s="42" t="s">
        <v>207</v>
      </c>
      <c r="F70" s="41" t="s">
        <v>208</v>
      </c>
      <c r="G70" s="41">
        <v>64</v>
      </c>
      <c r="H70" s="41" t="s">
        <v>209</v>
      </c>
      <c r="I70" s="41" t="s">
        <v>210</v>
      </c>
      <c r="J70" s="41">
        <v>478</v>
      </c>
      <c r="K70" s="42" t="s">
        <v>211</v>
      </c>
      <c r="L70" s="42"/>
      <c r="M70" s="42"/>
      <c r="N70" s="42"/>
      <c r="O70" s="42"/>
      <c r="P70" s="42"/>
      <c r="Q70" s="42"/>
      <c r="R70" s="42"/>
      <c r="S70" s="42"/>
      <c r="T70" s="42"/>
      <c r="U70" s="42" t="s">
        <v>212</v>
      </c>
      <c r="V70" s="24"/>
      <c r="W70" s="24"/>
      <c r="X70" s="24"/>
      <c r="Y70" s="24"/>
      <c r="Z70" s="24"/>
    </row>
    <row r="71" spans="1:26" ht="84" x14ac:dyDescent="0.2">
      <c r="A71" s="38">
        <v>36</v>
      </c>
      <c r="B71" s="39" t="s">
        <v>213</v>
      </c>
      <c r="C71" s="40">
        <v>2.5</v>
      </c>
      <c r="D71" s="41">
        <v>40.799999999999997</v>
      </c>
      <c r="E71" s="42" t="s">
        <v>214</v>
      </c>
      <c r="F71" s="41"/>
      <c r="G71" s="41">
        <v>102</v>
      </c>
      <c r="H71" s="41" t="s">
        <v>215</v>
      </c>
      <c r="I71" s="41"/>
      <c r="J71" s="41">
        <v>659</v>
      </c>
      <c r="K71" s="42" t="s">
        <v>216</v>
      </c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24"/>
      <c r="W71" s="24"/>
      <c r="X71" s="24"/>
      <c r="Y71" s="24"/>
      <c r="Z71" s="24"/>
    </row>
    <row r="72" spans="1:26" ht="48" x14ac:dyDescent="0.2">
      <c r="A72" s="38">
        <v>37</v>
      </c>
      <c r="B72" s="39" t="s">
        <v>217</v>
      </c>
      <c r="C72" s="40" t="s">
        <v>218</v>
      </c>
      <c r="D72" s="41">
        <v>9913.02</v>
      </c>
      <c r="E72" s="42" t="s">
        <v>219</v>
      </c>
      <c r="F72" s="41"/>
      <c r="G72" s="41">
        <v>27</v>
      </c>
      <c r="H72" s="41" t="s">
        <v>220</v>
      </c>
      <c r="I72" s="41"/>
      <c r="J72" s="41">
        <v>185</v>
      </c>
      <c r="K72" s="42" t="s">
        <v>221</v>
      </c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24"/>
      <c r="W72" s="24"/>
      <c r="X72" s="24"/>
      <c r="Y72" s="24"/>
      <c r="Z72" s="24"/>
    </row>
    <row r="73" spans="1:26" ht="84" x14ac:dyDescent="0.2">
      <c r="A73" s="38">
        <v>38</v>
      </c>
      <c r="B73" s="39" t="s">
        <v>164</v>
      </c>
      <c r="C73" s="40">
        <v>2</v>
      </c>
      <c r="D73" s="41">
        <v>30.2</v>
      </c>
      <c r="E73" s="42" t="s">
        <v>166</v>
      </c>
      <c r="F73" s="41"/>
      <c r="G73" s="41">
        <v>60</v>
      </c>
      <c r="H73" s="41" t="s">
        <v>222</v>
      </c>
      <c r="I73" s="41"/>
      <c r="J73" s="41">
        <v>389</v>
      </c>
      <c r="K73" s="42" t="s">
        <v>223</v>
      </c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24"/>
      <c r="W73" s="24"/>
      <c r="X73" s="24"/>
      <c r="Y73" s="24"/>
      <c r="Z73" s="24"/>
    </row>
    <row r="74" spans="1:26" ht="48" x14ac:dyDescent="0.2">
      <c r="A74" s="38">
        <v>39</v>
      </c>
      <c r="B74" s="39" t="s">
        <v>190</v>
      </c>
      <c r="C74" s="40" t="s">
        <v>86</v>
      </c>
      <c r="D74" s="41">
        <v>3759.44</v>
      </c>
      <c r="E74" s="42" t="s">
        <v>191</v>
      </c>
      <c r="F74" s="41">
        <v>10.32</v>
      </c>
      <c r="G74" s="41">
        <v>38</v>
      </c>
      <c r="H74" s="41" t="s">
        <v>224</v>
      </c>
      <c r="I74" s="41"/>
      <c r="J74" s="41">
        <v>283</v>
      </c>
      <c r="K74" s="42" t="s">
        <v>225</v>
      </c>
      <c r="L74" s="42"/>
      <c r="M74" s="42"/>
      <c r="N74" s="42"/>
      <c r="O74" s="42"/>
      <c r="P74" s="42"/>
      <c r="Q74" s="42"/>
      <c r="R74" s="42"/>
      <c r="S74" s="42"/>
      <c r="T74" s="42"/>
      <c r="U74" s="42">
        <v>1</v>
      </c>
      <c r="V74" s="24"/>
      <c r="W74" s="24"/>
      <c r="X74" s="24"/>
      <c r="Y74" s="24"/>
      <c r="Z74" s="24"/>
    </row>
    <row r="75" spans="1:26" ht="48" x14ac:dyDescent="0.2">
      <c r="A75" s="38">
        <v>40</v>
      </c>
      <c r="B75" s="39" t="s">
        <v>114</v>
      </c>
      <c r="C75" s="40" t="s">
        <v>226</v>
      </c>
      <c r="D75" s="41">
        <v>339.13</v>
      </c>
      <c r="E75" s="42" t="s">
        <v>115</v>
      </c>
      <c r="F75" s="41" t="s">
        <v>116</v>
      </c>
      <c r="G75" s="41">
        <v>5</v>
      </c>
      <c r="H75" s="41" t="s">
        <v>227</v>
      </c>
      <c r="I75" s="41"/>
      <c r="J75" s="41">
        <v>29</v>
      </c>
      <c r="K75" s="42" t="s">
        <v>228</v>
      </c>
      <c r="L75" s="42"/>
      <c r="M75" s="42"/>
      <c r="N75" s="42"/>
      <c r="O75" s="42"/>
      <c r="P75" s="42"/>
      <c r="Q75" s="42"/>
      <c r="R75" s="42"/>
      <c r="S75" s="42"/>
      <c r="T75" s="42"/>
      <c r="U75" s="42">
        <v>1</v>
      </c>
      <c r="V75" s="24"/>
      <c r="W75" s="24"/>
      <c r="X75" s="24"/>
      <c r="Y75" s="24"/>
      <c r="Z75" s="24"/>
    </row>
    <row r="76" spans="1:26" ht="48" x14ac:dyDescent="0.2">
      <c r="A76" s="38">
        <v>41</v>
      </c>
      <c r="B76" s="39" t="s">
        <v>119</v>
      </c>
      <c r="C76" s="40" t="s">
        <v>226</v>
      </c>
      <c r="D76" s="41">
        <v>443.6</v>
      </c>
      <c r="E76" s="42" t="s">
        <v>120</v>
      </c>
      <c r="F76" s="41" t="s">
        <v>121</v>
      </c>
      <c r="G76" s="41">
        <v>7</v>
      </c>
      <c r="H76" s="41" t="s">
        <v>229</v>
      </c>
      <c r="I76" s="41"/>
      <c r="J76" s="41">
        <v>29</v>
      </c>
      <c r="K76" s="42" t="s">
        <v>230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24"/>
      <c r="W76" s="24"/>
      <c r="X76" s="24"/>
      <c r="Y76" s="24"/>
      <c r="Z76" s="24"/>
    </row>
    <row r="77" spans="1:26" ht="48" x14ac:dyDescent="0.2">
      <c r="A77" s="38">
        <v>42</v>
      </c>
      <c r="B77" s="39" t="s">
        <v>231</v>
      </c>
      <c r="C77" s="40" t="s">
        <v>232</v>
      </c>
      <c r="D77" s="41">
        <v>350</v>
      </c>
      <c r="E77" s="42" t="s">
        <v>233</v>
      </c>
      <c r="F77" s="41" t="s">
        <v>234</v>
      </c>
      <c r="G77" s="41">
        <v>18</v>
      </c>
      <c r="H77" s="41" t="s">
        <v>235</v>
      </c>
      <c r="I77" s="41">
        <v>4</v>
      </c>
      <c r="J77" s="41">
        <v>170</v>
      </c>
      <c r="K77" s="42" t="s">
        <v>236</v>
      </c>
      <c r="L77" s="42"/>
      <c r="M77" s="42"/>
      <c r="N77" s="42"/>
      <c r="O77" s="42"/>
      <c r="P77" s="42"/>
      <c r="Q77" s="42"/>
      <c r="R77" s="42"/>
      <c r="S77" s="42"/>
      <c r="T77" s="42"/>
      <c r="U77" s="42" t="s">
        <v>88</v>
      </c>
      <c r="V77" s="24"/>
      <c r="W77" s="24"/>
      <c r="X77" s="24"/>
      <c r="Y77" s="24"/>
      <c r="Z77" s="24"/>
    </row>
    <row r="78" spans="1:26" ht="36" x14ac:dyDescent="0.2">
      <c r="A78" s="38">
        <v>43</v>
      </c>
      <c r="B78" s="39" t="s">
        <v>237</v>
      </c>
      <c r="C78" s="40" t="s">
        <v>238</v>
      </c>
      <c r="D78" s="41">
        <v>6320</v>
      </c>
      <c r="E78" s="42" t="s">
        <v>239</v>
      </c>
      <c r="F78" s="41"/>
      <c r="G78" s="41">
        <v>40</v>
      </c>
      <c r="H78" s="41" t="s">
        <v>240</v>
      </c>
      <c r="I78" s="41"/>
      <c r="J78" s="41">
        <v>296</v>
      </c>
      <c r="K78" s="42" t="s">
        <v>241</v>
      </c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24"/>
      <c r="W78" s="24"/>
      <c r="X78" s="24"/>
      <c r="Y78" s="24"/>
      <c r="Z78" s="24"/>
    </row>
    <row r="79" spans="1:26" ht="48" x14ac:dyDescent="0.2">
      <c r="A79" s="38">
        <v>44</v>
      </c>
      <c r="B79" s="39" t="s">
        <v>242</v>
      </c>
      <c r="C79" s="40" t="s">
        <v>243</v>
      </c>
      <c r="D79" s="41">
        <v>179.24</v>
      </c>
      <c r="E79" s="42" t="s">
        <v>244</v>
      </c>
      <c r="F79" s="41" t="s">
        <v>245</v>
      </c>
      <c r="G79" s="41">
        <v>36</v>
      </c>
      <c r="H79" s="41" t="s">
        <v>246</v>
      </c>
      <c r="I79" s="41">
        <v>8</v>
      </c>
      <c r="J79" s="41">
        <v>344</v>
      </c>
      <c r="K79" s="42" t="s">
        <v>247</v>
      </c>
      <c r="L79" s="42"/>
      <c r="M79" s="42"/>
      <c r="N79" s="42"/>
      <c r="O79" s="42"/>
      <c r="P79" s="42"/>
      <c r="Q79" s="42"/>
      <c r="R79" s="42"/>
      <c r="S79" s="42"/>
      <c r="T79" s="42"/>
      <c r="U79" s="42" t="s">
        <v>248</v>
      </c>
      <c r="V79" s="24"/>
      <c r="W79" s="24"/>
      <c r="X79" s="24"/>
      <c r="Y79" s="24"/>
      <c r="Z79" s="24"/>
    </row>
    <row r="80" spans="1:26" ht="60" x14ac:dyDescent="0.2">
      <c r="A80" s="43">
        <v>45</v>
      </c>
      <c r="B80" s="44" t="s">
        <v>249</v>
      </c>
      <c r="C80" s="45" t="s">
        <v>250</v>
      </c>
      <c r="D80" s="46">
        <v>4990</v>
      </c>
      <c r="E80" s="47" t="s">
        <v>251</v>
      </c>
      <c r="F80" s="46"/>
      <c r="G80" s="46">
        <v>44</v>
      </c>
      <c r="H80" s="46" t="s">
        <v>252</v>
      </c>
      <c r="I80" s="46"/>
      <c r="J80" s="46">
        <v>365</v>
      </c>
      <c r="K80" s="47" t="s">
        <v>253</v>
      </c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24"/>
      <c r="W80" s="24"/>
      <c r="X80" s="24"/>
      <c r="Y80" s="24"/>
      <c r="Z80" s="24"/>
    </row>
    <row r="81" spans="1:26" ht="21" customHeight="1" x14ac:dyDescent="0.2">
      <c r="A81" s="54" t="s">
        <v>254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24"/>
      <c r="W81" s="24"/>
      <c r="X81" s="24"/>
      <c r="Y81" s="24"/>
      <c r="Z81" s="24"/>
    </row>
    <row r="82" spans="1:26" ht="17.850000000000001" customHeight="1" x14ac:dyDescent="0.2">
      <c r="A82" s="56" t="s">
        <v>255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24"/>
      <c r="W82" s="24"/>
      <c r="X82" s="24"/>
      <c r="Y82" s="24"/>
      <c r="Z82" s="24"/>
    </row>
    <row r="83" spans="1:26" ht="72" x14ac:dyDescent="0.2">
      <c r="A83" s="38">
        <v>46</v>
      </c>
      <c r="B83" s="39" t="s">
        <v>256</v>
      </c>
      <c r="C83" s="40" t="s">
        <v>257</v>
      </c>
      <c r="D83" s="41">
        <v>1151.8</v>
      </c>
      <c r="E83" s="42" t="s">
        <v>258</v>
      </c>
      <c r="F83" s="41" t="s">
        <v>259</v>
      </c>
      <c r="G83" s="41">
        <v>48</v>
      </c>
      <c r="H83" s="41">
        <v>10</v>
      </c>
      <c r="I83" s="41" t="s">
        <v>260</v>
      </c>
      <c r="J83" s="41">
        <v>353</v>
      </c>
      <c r="K83" s="42" t="s">
        <v>261</v>
      </c>
      <c r="L83" s="42"/>
      <c r="M83" s="42"/>
      <c r="N83" s="42"/>
      <c r="O83" s="42"/>
      <c r="P83" s="42"/>
      <c r="Q83" s="42"/>
      <c r="R83" s="42"/>
      <c r="S83" s="42"/>
      <c r="T83" s="42"/>
      <c r="U83" s="42" t="s">
        <v>262</v>
      </c>
      <c r="V83" s="24"/>
      <c r="W83" s="24"/>
      <c r="X83" s="24"/>
      <c r="Y83" s="24"/>
      <c r="Z83" s="24"/>
    </row>
    <row r="84" spans="1:26" ht="84" x14ac:dyDescent="0.2">
      <c r="A84" s="38">
        <v>47</v>
      </c>
      <c r="B84" s="39" t="s">
        <v>164</v>
      </c>
      <c r="C84" s="40" t="s">
        <v>263</v>
      </c>
      <c r="D84" s="41">
        <v>30.2</v>
      </c>
      <c r="E84" s="42" t="s">
        <v>166</v>
      </c>
      <c r="F84" s="41"/>
      <c r="G84" s="41">
        <v>128</v>
      </c>
      <c r="H84" s="41" t="s">
        <v>264</v>
      </c>
      <c r="I84" s="41"/>
      <c r="J84" s="41">
        <v>827</v>
      </c>
      <c r="K84" s="42" t="s">
        <v>265</v>
      </c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24"/>
      <c r="W84" s="24"/>
      <c r="X84" s="24"/>
      <c r="Y84" s="24"/>
      <c r="Z84" s="24"/>
    </row>
    <row r="85" spans="1:26" ht="72" x14ac:dyDescent="0.2">
      <c r="A85" s="38">
        <v>48</v>
      </c>
      <c r="B85" s="39" t="s">
        <v>266</v>
      </c>
      <c r="C85" s="40" t="s">
        <v>267</v>
      </c>
      <c r="D85" s="41">
        <v>292.24</v>
      </c>
      <c r="E85" s="42" t="s">
        <v>268</v>
      </c>
      <c r="F85" s="41" t="s">
        <v>269</v>
      </c>
      <c r="G85" s="41">
        <v>221</v>
      </c>
      <c r="H85" s="41" t="s">
        <v>270</v>
      </c>
      <c r="I85" s="41" t="s">
        <v>271</v>
      </c>
      <c r="J85" s="41">
        <v>1072</v>
      </c>
      <c r="K85" s="42" t="s">
        <v>272</v>
      </c>
      <c r="L85" s="42"/>
      <c r="M85" s="42"/>
      <c r="N85" s="42"/>
      <c r="O85" s="42"/>
      <c r="P85" s="42"/>
      <c r="Q85" s="42"/>
      <c r="R85" s="42"/>
      <c r="S85" s="42"/>
      <c r="T85" s="42"/>
      <c r="U85" s="42" t="s">
        <v>273</v>
      </c>
      <c r="V85" s="24"/>
      <c r="W85" s="24"/>
      <c r="X85" s="24"/>
      <c r="Y85" s="24"/>
      <c r="Z85" s="24"/>
    </row>
    <row r="86" spans="1:26" ht="72" x14ac:dyDescent="0.2">
      <c r="A86" s="38">
        <v>49</v>
      </c>
      <c r="B86" s="39" t="s">
        <v>274</v>
      </c>
      <c r="C86" s="40" t="s">
        <v>275</v>
      </c>
      <c r="D86" s="41">
        <v>31686.43</v>
      </c>
      <c r="E86" s="42" t="s">
        <v>126</v>
      </c>
      <c r="F86" s="41" t="s">
        <v>127</v>
      </c>
      <c r="G86" s="41">
        <v>44</v>
      </c>
      <c r="H86" s="41" t="s">
        <v>276</v>
      </c>
      <c r="I86" s="41" t="s">
        <v>277</v>
      </c>
      <c r="J86" s="41">
        <v>383</v>
      </c>
      <c r="K86" s="42" t="s">
        <v>278</v>
      </c>
      <c r="L86" s="42"/>
      <c r="M86" s="42"/>
      <c r="N86" s="42"/>
      <c r="O86" s="42"/>
      <c r="P86" s="42"/>
      <c r="Q86" s="42"/>
      <c r="R86" s="42"/>
      <c r="S86" s="42"/>
      <c r="T86" s="42"/>
      <c r="U86" s="42" t="s">
        <v>279</v>
      </c>
      <c r="V86" s="24"/>
      <c r="W86" s="24"/>
      <c r="X86" s="24"/>
      <c r="Y86" s="24"/>
      <c r="Z86" s="24"/>
    </row>
    <row r="87" spans="1:26" ht="17.850000000000001" customHeight="1" x14ac:dyDescent="0.2">
      <c r="A87" s="56" t="s">
        <v>280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24"/>
      <c r="W87" s="24"/>
      <c r="X87" s="24"/>
      <c r="Y87" s="24"/>
      <c r="Z87" s="24"/>
    </row>
    <row r="88" spans="1:26" ht="84" x14ac:dyDescent="0.2">
      <c r="A88" s="38">
        <v>50</v>
      </c>
      <c r="B88" s="39" t="s">
        <v>110</v>
      </c>
      <c r="C88" s="40">
        <v>0.6</v>
      </c>
      <c r="D88" s="41">
        <v>67.3</v>
      </c>
      <c r="E88" s="42" t="s">
        <v>111</v>
      </c>
      <c r="F88" s="41"/>
      <c r="G88" s="41">
        <v>40</v>
      </c>
      <c r="H88" s="41" t="s">
        <v>240</v>
      </c>
      <c r="I88" s="41"/>
      <c r="J88" s="41">
        <v>260</v>
      </c>
      <c r="K88" s="42" t="s">
        <v>281</v>
      </c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24"/>
      <c r="W88" s="24"/>
      <c r="X88" s="24"/>
      <c r="Y88" s="24"/>
      <c r="Z88" s="24"/>
    </row>
    <row r="89" spans="1:26" ht="48" x14ac:dyDescent="0.2">
      <c r="A89" s="38">
        <v>51</v>
      </c>
      <c r="B89" s="39" t="s">
        <v>282</v>
      </c>
      <c r="C89" s="40">
        <v>6.0000000000000001E-3</v>
      </c>
      <c r="D89" s="41">
        <v>2182.5500000000002</v>
      </c>
      <c r="E89" s="42" t="s">
        <v>283</v>
      </c>
      <c r="F89" s="41">
        <v>45.19</v>
      </c>
      <c r="G89" s="41">
        <v>13</v>
      </c>
      <c r="H89" s="41" t="s">
        <v>284</v>
      </c>
      <c r="I89" s="41"/>
      <c r="J89" s="41">
        <v>123</v>
      </c>
      <c r="K89" s="42" t="s">
        <v>285</v>
      </c>
      <c r="L89" s="42"/>
      <c r="M89" s="42"/>
      <c r="N89" s="42"/>
      <c r="O89" s="42"/>
      <c r="P89" s="42"/>
      <c r="Q89" s="42"/>
      <c r="R89" s="42"/>
      <c r="S89" s="42"/>
      <c r="T89" s="42"/>
      <c r="U89" s="42">
        <v>1</v>
      </c>
      <c r="V89" s="24"/>
      <c r="W89" s="24"/>
      <c r="X89" s="24"/>
      <c r="Y89" s="24"/>
      <c r="Z89" s="24"/>
    </row>
    <row r="90" spans="1:26" ht="72" x14ac:dyDescent="0.2">
      <c r="A90" s="38">
        <v>52</v>
      </c>
      <c r="B90" s="39" t="s">
        <v>266</v>
      </c>
      <c r="C90" s="40">
        <v>0.2</v>
      </c>
      <c r="D90" s="41">
        <v>292.24</v>
      </c>
      <c r="E90" s="42" t="s">
        <v>268</v>
      </c>
      <c r="F90" s="41" t="s">
        <v>269</v>
      </c>
      <c r="G90" s="41">
        <v>58</v>
      </c>
      <c r="H90" s="41" t="s">
        <v>286</v>
      </c>
      <c r="I90" s="41" t="s">
        <v>287</v>
      </c>
      <c r="J90" s="41">
        <v>283</v>
      </c>
      <c r="K90" s="42" t="s">
        <v>288</v>
      </c>
      <c r="L90" s="42"/>
      <c r="M90" s="42"/>
      <c r="N90" s="42"/>
      <c r="O90" s="42"/>
      <c r="P90" s="42"/>
      <c r="Q90" s="42"/>
      <c r="R90" s="42"/>
      <c r="S90" s="42"/>
      <c r="T90" s="42"/>
      <c r="U90" s="42" t="s">
        <v>289</v>
      </c>
      <c r="V90" s="24"/>
      <c r="W90" s="24"/>
      <c r="X90" s="24"/>
      <c r="Y90" s="24"/>
      <c r="Z90" s="24"/>
    </row>
    <row r="91" spans="1:26" ht="48" x14ac:dyDescent="0.2">
      <c r="A91" s="38">
        <v>53</v>
      </c>
      <c r="B91" s="39" t="s">
        <v>290</v>
      </c>
      <c r="C91" s="40">
        <v>1</v>
      </c>
      <c r="D91" s="41">
        <v>67.45</v>
      </c>
      <c r="E91" s="42" t="s">
        <v>291</v>
      </c>
      <c r="F91" s="41">
        <v>15.52</v>
      </c>
      <c r="G91" s="41">
        <v>67</v>
      </c>
      <c r="H91" s="41" t="s">
        <v>292</v>
      </c>
      <c r="I91" s="41">
        <v>16</v>
      </c>
      <c r="J91" s="41">
        <v>387</v>
      </c>
      <c r="K91" s="42" t="s">
        <v>293</v>
      </c>
      <c r="L91" s="42"/>
      <c r="M91" s="42"/>
      <c r="N91" s="42"/>
      <c r="O91" s="42"/>
      <c r="P91" s="42"/>
      <c r="Q91" s="42"/>
      <c r="R91" s="42"/>
      <c r="S91" s="42"/>
      <c r="T91" s="42"/>
      <c r="U91" s="42">
        <v>56</v>
      </c>
      <c r="V91" s="24"/>
      <c r="W91" s="24"/>
      <c r="X91" s="24"/>
      <c r="Y91" s="24"/>
      <c r="Z91" s="24"/>
    </row>
    <row r="92" spans="1:26" ht="17.850000000000001" customHeight="1" x14ac:dyDescent="0.2">
      <c r="A92" s="56" t="s">
        <v>294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24"/>
      <c r="W92" s="24"/>
      <c r="X92" s="24"/>
      <c r="Y92" s="24"/>
      <c r="Z92" s="24"/>
    </row>
    <row r="93" spans="1:26" ht="72" x14ac:dyDescent="0.2">
      <c r="A93" s="38">
        <v>54</v>
      </c>
      <c r="B93" s="39" t="s">
        <v>295</v>
      </c>
      <c r="C93" s="40" t="s">
        <v>296</v>
      </c>
      <c r="D93" s="41">
        <v>2012.34</v>
      </c>
      <c r="E93" s="42" t="s">
        <v>297</v>
      </c>
      <c r="F93" s="41" t="s">
        <v>298</v>
      </c>
      <c r="G93" s="41">
        <v>8</v>
      </c>
      <c r="H93" s="41" t="s">
        <v>299</v>
      </c>
      <c r="I93" s="41" t="s">
        <v>300</v>
      </c>
      <c r="J93" s="41">
        <v>52</v>
      </c>
      <c r="K93" s="42" t="s">
        <v>301</v>
      </c>
      <c r="L93" s="42"/>
      <c r="M93" s="42"/>
      <c r="N93" s="42"/>
      <c r="O93" s="42"/>
      <c r="P93" s="42"/>
      <c r="Q93" s="42"/>
      <c r="R93" s="42"/>
      <c r="S93" s="42"/>
      <c r="T93" s="42"/>
      <c r="U93" s="42" t="s">
        <v>302</v>
      </c>
      <c r="V93" s="24"/>
      <c r="W93" s="24"/>
      <c r="X93" s="24"/>
      <c r="Y93" s="24"/>
      <c r="Z93" s="24"/>
    </row>
    <row r="94" spans="1:26" ht="84" x14ac:dyDescent="0.2">
      <c r="A94" s="38">
        <v>55</v>
      </c>
      <c r="B94" s="39" t="s">
        <v>164</v>
      </c>
      <c r="C94" s="40" t="s">
        <v>303</v>
      </c>
      <c r="D94" s="41">
        <v>30.2</v>
      </c>
      <c r="E94" s="42" t="s">
        <v>166</v>
      </c>
      <c r="F94" s="41"/>
      <c r="G94" s="41">
        <v>12</v>
      </c>
      <c r="H94" s="41" t="s">
        <v>304</v>
      </c>
      <c r="I94" s="41"/>
      <c r="J94" s="41">
        <v>79</v>
      </c>
      <c r="K94" s="42" t="s">
        <v>305</v>
      </c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24"/>
      <c r="W94" s="24"/>
      <c r="X94" s="24"/>
      <c r="Y94" s="24"/>
      <c r="Z94" s="24"/>
    </row>
    <row r="95" spans="1:26" ht="72" x14ac:dyDescent="0.2">
      <c r="A95" s="38">
        <v>56</v>
      </c>
      <c r="B95" s="39" t="s">
        <v>306</v>
      </c>
      <c r="C95" s="40" t="s">
        <v>307</v>
      </c>
      <c r="D95" s="41">
        <v>2012.34</v>
      </c>
      <c r="E95" s="42" t="s">
        <v>297</v>
      </c>
      <c r="F95" s="41" t="s">
        <v>298</v>
      </c>
      <c r="G95" s="41">
        <v>34</v>
      </c>
      <c r="H95" s="41" t="s">
        <v>106</v>
      </c>
      <c r="I95" s="41" t="s">
        <v>308</v>
      </c>
      <c r="J95" s="41">
        <v>221</v>
      </c>
      <c r="K95" s="42" t="s">
        <v>309</v>
      </c>
      <c r="L95" s="42"/>
      <c r="M95" s="42"/>
      <c r="N95" s="42"/>
      <c r="O95" s="42"/>
      <c r="P95" s="42"/>
      <c r="Q95" s="42"/>
      <c r="R95" s="42"/>
      <c r="S95" s="42"/>
      <c r="T95" s="42"/>
      <c r="U95" s="42" t="s">
        <v>310</v>
      </c>
      <c r="V95" s="24"/>
      <c r="W95" s="24"/>
      <c r="X95" s="24"/>
      <c r="Y95" s="24"/>
      <c r="Z95" s="24"/>
    </row>
    <row r="96" spans="1:26" ht="84" x14ac:dyDescent="0.2">
      <c r="A96" s="38">
        <v>57</v>
      </c>
      <c r="B96" s="39" t="s">
        <v>311</v>
      </c>
      <c r="C96" s="40" t="s">
        <v>312</v>
      </c>
      <c r="D96" s="41">
        <v>17.600000000000001</v>
      </c>
      <c r="E96" s="42" t="s">
        <v>313</v>
      </c>
      <c r="F96" s="41"/>
      <c r="G96" s="41">
        <v>30</v>
      </c>
      <c r="H96" s="41" t="s">
        <v>314</v>
      </c>
      <c r="I96" s="41"/>
      <c r="J96" s="41">
        <v>156</v>
      </c>
      <c r="K96" s="42" t="s">
        <v>315</v>
      </c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24"/>
      <c r="W96" s="24"/>
      <c r="X96" s="24"/>
      <c r="Y96" s="24"/>
      <c r="Z96" s="24"/>
    </row>
    <row r="97" spans="1:26" ht="72" x14ac:dyDescent="0.2">
      <c r="A97" s="38">
        <v>58</v>
      </c>
      <c r="B97" s="39" t="s">
        <v>316</v>
      </c>
      <c r="C97" s="40" t="s">
        <v>317</v>
      </c>
      <c r="D97" s="41">
        <v>2012.34</v>
      </c>
      <c r="E97" s="42" t="s">
        <v>297</v>
      </c>
      <c r="F97" s="41" t="s">
        <v>298</v>
      </c>
      <c r="G97" s="41">
        <v>6</v>
      </c>
      <c r="H97" s="41">
        <v>1</v>
      </c>
      <c r="I97" s="41" t="s">
        <v>318</v>
      </c>
      <c r="J97" s="41">
        <v>39</v>
      </c>
      <c r="K97" s="42" t="s">
        <v>319</v>
      </c>
      <c r="L97" s="42"/>
      <c r="M97" s="42"/>
      <c r="N97" s="42"/>
      <c r="O97" s="42"/>
      <c r="P97" s="42"/>
      <c r="Q97" s="42"/>
      <c r="R97" s="42"/>
      <c r="S97" s="42"/>
      <c r="T97" s="42"/>
      <c r="U97" s="42" t="s">
        <v>320</v>
      </c>
      <c r="V97" s="24"/>
      <c r="W97" s="24"/>
      <c r="X97" s="24"/>
      <c r="Y97" s="24"/>
      <c r="Z97" s="24"/>
    </row>
    <row r="98" spans="1:26" ht="84" x14ac:dyDescent="0.2">
      <c r="A98" s="38">
        <v>59</v>
      </c>
      <c r="B98" s="39" t="s">
        <v>321</v>
      </c>
      <c r="C98" s="40">
        <v>0.3</v>
      </c>
      <c r="D98" s="41">
        <v>12.3</v>
      </c>
      <c r="E98" s="42" t="s">
        <v>322</v>
      </c>
      <c r="F98" s="41"/>
      <c r="G98" s="41">
        <v>4</v>
      </c>
      <c r="H98" s="41" t="s">
        <v>323</v>
      </c>
      <c r="I98" s="41"/>
      <c r="J98" s="41">
        <v>19</v>
      </c>
      <c r="K98" s="42" t="s">
        <v>324</v>
      </c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24"/>
      <c r="W98" s="24"/>
      <c r="X98" s="24"/>
      <c r="Y98" s="24"/>
      <c r="Z98" s="24"/>
    </row>
    <row r="99" spans="1:26" ht="48" x14ac:dyDescent="0.2">
      <c r="A99" s="38">
        <v>60</v>
      </c>
      <c r="B99" s="39" t="s">
        <v>325</v>
      </c>
      <c r="C99" s="40" t="s">
        <v>326</v>
      </c>
      <c r="D99" s="41">
        <v>339.13</v>
      </c>
      <c r="E99" s="42" t="s">
        <v>115</v>
      </c>
      <c r="F99" s="41" t="s">
        <v>116</v>
      </c>
      <c r="G99" s="41">
        <v>2</v>
      </c>
      <c r="H99" s="41" t="s">
        <v>327</v>
      </c>
      <c r="I99" s="41"/>
      <c r="J99" s="41">
        <v>11</v>
      </c>
      <c r="K99" s="42" t="s">
        <v>328</v>
      </c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24"/>
      <c r="W99" s="24"/>
      <c r="X99" s="24"/>
      <c r="Y99" s="24"/>
      <c r="Z99" s="24"/>
    </row>
    <row r="100" spans="1:26" ht="48" x14ac:dyDescent="0.2">
      <c r="A100" s="38">
        <v>61</v>
      </c>
      <c r="B100" s="39" t="s">
        <v>119</v>
      </c>
      <c r="C100" s="40" t="s">
        <v>326</v>
      </c>
      <c r="D100" s="41">
        <v>443.6</v>
      </c>
      <c r="E100" s="42" t="s">
        <v>120</v>
      </c>
      <c r="F100" s="41" t="s">
        <v>121</v>
      </c>
      <c r="G100" s="41">
        <v>3</v>
      </c>
      <c r="H100" s="41" t="s">
        <v>329</v>
      </c>
      <c r="I100" s="41"/>
      <c r="J100" s="41">
        <v>11</v>
      </c>
      <c r="K100" s="42" t="s">
        <v>330</v>
      </c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24"/>
      <c r="W100" s="24"/>
      <c r="X100" s="24"/>
      <c r="Y100" s="24"/>
      <c r="Z100" s="24"/>
    </row>
    <row r="101" spans="1:26" ht="96" x14ac:dyDescent="0.2">
      <c r="A101" s="38">
        <v>62</v>
      </c>
      <c r="B101" s="39" t="s">
        <v>331</v>
      </c>
      <c r="C101" s="40">
        <v>2</v>
      </c>
      <c r="D101" s="41">
        <v>211.83</v>
      </c>
      <c r="E101" s="42" t="s">
        <v>332</v>
      </c>
      <c r="F101" s="41">
        <v>101.25</v>
      </c>
      <c r="G101" s="41">
        <v>424</v>
      </c>
      <c r="H101" s="41" t="s">
        <v>333</v>
      </c>
      <c r="I101" s="41">
        <v>203</v>
      </c>
      <c r="J101" s="41">
        <v>3162</v>
      </c>
      <c r="K101" s="42" t="s">
        <v>334</v>
      </c>
      <c r="L101" s="42"/>
      <c r="M101" s="42"/>
      <c r="N101" s="42"/>
      <c r="O101" s="42"/>
      <c r="P101" s="42"/>
      <c r="Q101" s="42"/>
      <c r="R101" s="42"/>
      <c r="S101" s="42"/>
      <c r="T101" s="42"/>
      <c r="U101" s="42">
        <v>726</v>
      </c>
      <c r="V101" s="24"/>
      <c r="W101" s="24"/>
      <c r="X101" s="24"/>
      <c r="Y101" s="24"/>
      <c r="Z101" s="24"/>
    </row>
    <row r="102" spans="1:26" ht="72" x14ac:dyDescent="0.2">
      <c r="A102" s="38">
        <v>63</v>
      </c>
      <c r="B102" s="39" t="s">
        <v>335</v>
      </c>
      <c r="C102" s="40">
        <v>1</v>
      </c>
      <c r="D102" s="41">
        <v>368.87</v>
      </c>
      <c r="E102" s="42" t="s">
        <v>336</v>
      </c>
      <c r="F102" s="41"/>
      <c r="G102" s="41">
        <v>369</v>
      </c>
      <c r="H102" s="41" t="s">
        <v>337</v>
      </c>
      <c r="I102" s="41"/>
      <c r="J102" s="41">
        <v>2309</v>
      </c>
      <c r="K102" s="42" t="s">
        <v>338</v>
      </c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24"/>
      <c r="W102" s="24"/>
      <c r="X102" s="24"/>
      <c r="Y102" s="24"/>
      <c r="Z102" s="24"/>
    </row>
    <row r="103" spans="1:26" ht="72" x14ac:dyDescent="0.2">
      <c r="A103" s="38">
        <v>64</v>
      </c>
      <c r="B103" s="39" t="s">
        <v>339</v>
      </c>
      <c r="C103" s="40">
        <v>1</v>
      </c>
      <c r="D103" s="41">
        <v>340.77</v>
      </c>
      <c r="E103" s="42" t="s">
        <v>340</v>
      </c>
      <c r="F103" s="41"/>
      <c r="G103" s="41">
        <v>341</v>
      </c>
      <c r="H103" s="41" t="s">
        <v>341</v>
      </c>
      <c r="I103" s="41"/>
      <c r="J103" s="41">
        <v>2133</v>
      </c>
      <c r="K103" s="42" t="s">
        <v>342</v>
      </c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24"/>
      <c r="W103" s="24"/>
      <c r="X103" s="24"/>
      <c r="Y103" s="24"/>
      <c r="Z103" s="24"/>
    </row>
    <row r="104" spans="1:26" ht="72" x14ac:dyDescent="0.2">
      <c r="A104" s="38">
        <v>65</v>
      </c>
      <c r="B104" s="39" t="s">
        <v>343</v>
      </c>
      <c r="C104" s="40">
        <v>2</v>
      </c>
      <c r="D104" s="41">
        <v>34.409999999999997</v>
      </c>
      <c r="E104" s="42" t="s">
        <v>344</v>
      </c>
      <c r="F104" s="41" t="s">
        <v>345</v>
      </c>
      <c r="G104" s="41">
        <v>69</v>
      </c>
      <c r="H104" s="41" t="s">
        <v>346</v>
      </c>
      <c r="I104" s="41" t="s">
        <v>347</v>
      </c>
      <c r="J104" s="41">
        <v>516</v>
      </c>
      <c r="K104" s="42" t="s">
        <v>348</v>
      </c>
      <c r="L104" s="42"/>
      <c r="M104" s="42"/>
      <c r="N104" s="42"/>
      <c r="O104" s="42"/>
      <c r="P104" s="42"/>
      <c r="Q104" s="42"/>
      <c r="R104" s="42"/>
      <c r="S104" s="42"/>
      <c r="T104" s="42"/>
      <c r="U104" s="42" t="s">
        <v>349</v>
      </c>
      <c r="V104" s="24"/>
      <c r="W104" s="24"/>
      <c r="X104" s="24"/>
      <c r="Y104" s="24"/>
      <c r="Z104" s="24"/>
    </row>
    <row r="105" spans="1:26" ht="60" x14ac:dyDescent="0.2">
      <c r="A105" s="38">
        <v>66</v>
      </c>
      <c r="B105" s="39" t="s">
        <v>350</v>
      </c>
      <c r="C105" s="40">
        <v>1</v>
      </c>
      <c r="D105" s="41">
        <v>211.17</v>
      </c>
      <c r="E105" s="42" t="s">
        <v>351</v>
      </c>
      <c r="F105" s="41"/>
      <c r="G105" s="41">
        <v>211</v>
      </c>
      <c r="H105" s="41" t="s">
        <v>352</v>
      </c>
      <c r="I105" s="41"/>
      <c r="J105" s="41">
        <v>1465</v>
      </c>
      <c r="K105" s="42" t="s">
        <v>353</v>
      </c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24"/>
      <c r="W105" s="24"/>
      <c r="X105" s="24"/>
      <c r="Y105" s="24"/>
      <c r="Z105" s="24"/>
    </row>
    <row r="106" spans="1:26" ht="84" x14ac:dyDescent="0.2">
      <c r="A106" s="38">
        <v>67</v>
      </c>
      <c r="B106" s="39" t="s">
        <v>354</v>
      </c>
      <c r="C106" s="40" t="s">
        <v>355</v>
      </c>
      <c r="D106" s="41">
        <v>1933.8</v>
      </c>
      <c r="E106" s="42" t="s">
        <v>356</v>
      </c>
      <c r="F106" s="41">
        <v>26.45</v>
      </c>
      <c r="G106" s="41">
        <v>1</v>
      </c>
      <c r="H106" s="41">
        <v>1</v>
      </c>
      <c r="I106" s="41"/>
      <c r="J106" s="41">
        <v>19</v>
      </c>
      <c r="K106" s="42" t="s">
        <v>357</v>
      </c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24"/>
      <c r="W106" s="24"/>
      <c r="X106" s="24"/>
      <c r="Y106" s="24"/>
      <c r="Z106" s="24"/>
    </row>
    <row r="107" spans="1:26" ht="36" x14ac:dyDescent="0.2">
      <c r="A107" s="38">
        <v>68</v>
      </c>
      <c r="B107" s="39" t="s">
        <v>358</v>
      </c>
      <c r="C107" s="40">
        <v>1</v>
      </c>
      <c r="D107" s="41">
        <v>140.72</v>
      </c>
      <c r="E107" s="42" t="s">
        <v>359</v>
      </c>
      <c r="F107" s="41"/>
      <c r="G107" s="41">
        <v>141</v>
      </c>
      <c r="H107" s="41" t="s">
        <v>360</v>
      </c>
      <c r="I107" s="41"/>
      <c r="J107" s="41">
        <v>1186</v>
      </c>
      <c r="K107" s="42" t="s">
        <v>361</v>
      </c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24"/>
      <c r="W107" s="24"/>
      <c r="X107" s="24"/>
      <c r="Y107" s="24"/>
      <c r="Z107" s="24"/>
    </row>
    <row r="108" spans="1:26" ht="84" x14ac:dyDescent="0.2">
      <c r="A108" s="43">
        <v>69</v>
      </c>
      <c r="B108" s="44" t="s">
        <v>362</v>
      </c>
      <c r="C108" s="45">
        <v>1</v>
      </c>
      <c r="D108" s="46">
        <v>23.79</v>
      </c>
      <c r="E108" s="47" t="s">
        <v>363</v>
      </c>
      <c r="F108" s="46"/>
      <c r="G108" s="46">
        <v>24</v>
      </c>
      <c r="H108" s="46" t="s">
        <v>364</v>
      </c>
      <c r="I108" s="46"/>
      <c r="J108" s="46">
        <v>36</v>
      </c>
      <c r="K108" s="47" t="s">
        <v>365</v>
      </c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24"/>
      <c r="W108" s="24"/>
      <c r="X108" s="24"/>
      <c r="Y108" s="24"/>
      <c r="Z108" s="24"/>
    </row>
    <row r="109" spans="1:26" ht="21" customHeight="1" x14ac:dyDescent="0.2">
      <c r="A109" s="54" t="s">
        <v>366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24"/>
      <c r="W109" s="24"/>
      <c r="X109" s="24"/>
      <c r="Y109" s="24"/>
      <c r="Z109" s="24"/>
    </row>
    <row r="110" spans="1:26" ht="48" x14ac:dyDescent="0.2">
      <c r="A110" s="38">
        <v>70</v>
      </c>
      <c r="B110" s="39" t="s">
        <v>367</v>
      </c>
      <c r="C110" s="40">
        <v>2</v>
      </c>
      <c r="D110" s="41">
        <v>179.07</v>
      </c>
      <c r="E110" s="42">
        <v>179.07</v>
      </c>
      <c r="F110" s="41"/>
      <c r="G110" s="41">
        <v>358</v>
      </c>
      <c r="H110" s="41">
        <v>358</v>
      </c>
      <c r="I110" s="41"/>
      <c r="J110" s="41">
        <v>2242</v>
      </c>
      <c r="K110" s="42">
        <v>2242</v>
      </c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24"/>
      <c r="W110" s="24"/>
      <c r="X110" s="24"/>
      <c r="Y110" s="24"/>
      <c r="Z110" s="24"/>
    </row>
    <row r="111" spans="1:26" ht="48" x14ac:dyDescent="0.2">
      <c r="A111" s="38">
        <v>71</v>
      </c>
      <c r="B111" s="39" t="s">
        <v>368</v>
      </c>
      <c r="C111" s="40">
        <v>1</v>
      </c>
      <c r="D111" s="41">
        <v>112.46</v>
      </c>
      <c r="E111" s="42">
        <v>112.46</v>
      </c>
      <c r="F111" s="41"/>
      <c r="G111" s="41">
        <v>112</v>
      </c>
      <c r="H111" s="41">
        <v>112</v>
      </c>
      <c r="I111" s="41"/>
      <c r="J111" s="41">
        <v>704</v>
      </c>
      <c r="K111" s="42">
        <v>704</v>
      </c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24"/>
      <c r="W111" s="24"/>
      <c r="X111" s="24"/>
      <c r="Y111" s="24"/>
      <c r="Z111" s="24"/>
    </row>
    <row r="112" spans="1:26" ht="60" x14ac:dyDescent="0.2">
      <c r="A112" s="38">
        <v>72</v>
      </c>
      <c r="B112" s="39" t="s">
        <v>369</v>
      </c>
      <c r="C112" s="40">
        <v>1</v>
      </c>
      <c r="D112" s="41">
        <v>171.39</v>
      </c>
      <c r="E112" s="42">
        <v>171.39</v>
      </c>
      <c r="F112" s="41"/>
      <c r="G112" s="41">
        <v>171</v>
      </c>
      <c r="H112" s="41">
        <v>171</v>
      </c>
      <c r="I112" s="41"/>
      <c r="J112" s="41">
        <v>1073</v>
      </c>
      <c r="K112" s="42">
        <v>1073</v>
      </c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24"/>
      <c r="W112" s="24"/>
      <c r="X112" s="24"/>
      <c r="Y112" s="24"/>
      <c r="Z112" s="24"/>
    </row>
    <row r="113" spans="1:26" ht="48" x14ac:dyDescent="0.2">
      <c r="A113" s="38">
        <v>73</v>
      </c>
      <c r="B113" s="39" t="s">
        <v>370</v>
      </c>
      <c r="C113" s="40">
        <v>4.21</v>
      </c>
      <c r="D113" s="41">
        <v>23.8</v>
      </c>
      <c r="E113" s="42">
        <v>23.8</v>
      </c>
      <c r="F113" s="41"/>
      <c r="G113" s="41">
        <v>100</v>
      </c>
      <c r="H113" s="41">
        <v>100</v>
      </c>
      <c r="I113" s="41"/>
      <c r="J113" s="41">
        <v>627</v>
      </c>
      <c r="K113" s="42">
        <v>627</v>
      </c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24"/>
      <c r="W113" s="24"/>
      <c r="X113" s="24"/>
      <c r="Y113" s="24"/>
      <c r="Z113" s="24"/>
    </row>
    <row r="114" spans="1:26" ht="60" x14ac:dyDescent="0.2">
      <c r="A114" s="38">
        <v>74</v>
      </c>
      <c r="B114" s="39" t="s">
        <v>371</v>
      </c>
      <c r="C114" s="40">
        <v>18</v>
      </c>
      <c r="D114" s="41">
        <v>1.43</v>
      </c>
      <c r="E114" s="42" t="s">
        <v>372</v>
      </c>
      <c r="F114" s="41"/>
      <c r="G114" s="41">
        <v>26</v>
      </c>
      <c r="H114" s="41" t="s">
        <v>373</v>
      </c>
      <c r="I114" s="41"/>
      <c r="J114" s="41">
        <v>342</v>
      </c>
      <c r="K114" s="42">
        <v>342</v>
      </c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24"/>
      <c r="W114" s="24"/>
      <c r="X114" s="24"/>
      <c r="Y114" s="24"/>
      <c r="Z114" s="24"/>
    </row>
    <row r="115" spans="1:26" ht="72" x14ac:dyDescent="0.2">
      <c r="A115" s="38">
        <v>75</v>
      </c>
      <c r="B115" s="39" t="s">
        <v>374</v>
      </c>
      <c r="C115" s="40" t="s">
        <v>375</v>
      </c>
      <c r="D115" s="41">
        <v>25.08</v>
      </c>
      <c r="E115" s="42">
        <v>25.08</v>
      </c>
      <c r="F115" s="41"/>
      <c r="G115" s="41"/>
      <c r="H115" s="41"/>
      <c r="I115" s="41"/>
      <c r="J115" s="41">
        <v>3</v>
      </c>
      <c r="K115" s="42">
        <v>3</v>
      </c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24"/>
      <c r="W115" s="24"/>
      <c r="X115" s="24"/>
      <c r="Y115" s="24"/>
      <c r="Z115" s="24"/>
    </row>
    <row r="116" spans="1:26" ht="72" x14ac:dyDescent="0.2">
      <c r="A116" s="38">
        <v>76</v>
      </c>
      <c r="B116" s="39" t="s">
        <v>376</v>
      </c>
      <c r="C116" s="40">
        <v>1</v>
      </c>
      <c r="D116" s="41">
        <v>108.63</v>
      </c>
      <c r="E116" s="42" t="s">
        <v>377</v>
      </c>
      <c r="F116" s="41">
        <v>52.17</v>
      </c>
      <c r="G116" s="41">
        <v>109</v>
      </c>
      <c r="H116" s="41" t="s">
        <v>378</v>
      </c>
      <c r="I116" s="41">
        <v>52</v>
      </c>
      <c r="J116" s="41">
        <v>789</v>
      </c>
      <c r="K116" s="42" t="s">
        <v>379</v>
      </c>
      <c r="L116" s="42"/>
      <c r="M116" s="42"/>
      <c r="N116" s="42"/>
      <c r="O116" s="42"/>
      <c r="P116" s="42"/>
      <c r="Q116" s="42"/>
      <c r="R116" s="42"/>
      <c r="S116" s="42"/>
      <c r="T116" s="42"/>
      <c r="U116" s="42">
        <v>202</v>
      </c>
      <c r="V116" s="24"/>
      <c r="W116" s="24"/>
      <c r="X116" s="24"/>
      <c r="Y116" s="24"/>
      <c r="Z116" s="24"/>
    </row>
    <row r="117" spans="1:26" ht="60" x14ac:dyDescent="0.2">
      <c r="A117" s="38">
        <v>77</v>
      </c>
      <c r="B117" s="39" t="s">
        <v>380</v>
      </c>
      <c r="C117" s="40" t="s">
        <v>381</v>
      </c>
      <c r="D117" s="41">
        <v>17.54</v>
      </c>
      <c r="E117" s="42">
        <v>4.99</v>
      </c>
      <c r="F117" s="41" t="s">
        <v>382</v>
      </c>
      <c r="G117" s="41">
        <v>1</v>
      </c>
      <c r="H117" s="41"/>
      <c r="I117" s="41">
        <v>1</v>
      </c>
      <c r="J117" s="41">
        <v>10</v>
      </c>
      <c r="K117" s="42">
        <v>4</v>
      </c>
      <c r="L117" s="42"/>
      <c r="M117" s="42"/>
      <c r="N117" s="42"/>
      <c r="O117" s="42"/>
      <c r="P117" s="42"/>
      <c r="Q117" s="42"/>
      <c r="R117" s="42"/>
      <c r="S117" s="42"/>
      <c r="T117" s="42"/>
      <c r="U117" s="42" t="s">
        <v>383</v>
      </c>
      <c r="V117" s="24"/>
      <c r="W117" s="24"/>
      <c r="X117" s="24"/>
      <c r="Y117" s="24"/>
      <c r="Z117" s="24"/>
    </row>
    <row r="118" spans="1:26" ht="72" x14ac:dyDescent="0.2">
      <c r="A118" s="38">
        <v>78</v>
      </c>
      <c r="B118" s="39" t="s">
        <v>384</v>
      </c>
      <c r="C118" s="40" t="s">
        <v>381</v>
      </c>
      <c r="D118" s="41">
        <v>6.04</v>
      </c>
      <c r="E118" s="42">
        <v>0.97</v>
      </c>
      <c r="F118" s="41" t="s">
        <v>385</v>
      </c>
      <c r="G118" s="41"/>
      <c r="H118" s="41"/>
      <c r="I118" s="41"/>
      <c r="J118" s="41">
        <v>3</v>
      </c>
      <c r="K118" s="42">
        <v>1</v>
      </c>
      <c r="L118" s="42"/>
      <c r="M118" s="42"/>
      <c r="N118" s="42"/>
      <c r="O118" s="42"/>
      <c r="P118" s="42"/>
      <c r="Q118" s="42"/>
      <c r="R118" s="42"/>
      <c r="S118" s="42"/>
      <c r="T118" s="42"/>
      <c r="U118" s="42">
        <v>2</v>
      </c>
      <c r="V118" s="24"/>
      <c r="W118" s="24"/>
      <c r="X118" s="24"/>
      <c r="Y118" s="24"/>
      <c r="Z118" s="24"/>
    </row>
    <row r="119" spans="1:26" ht="72" x14ac:dyDescent="0.2">
      <c r="A119" s="43">
        <v>79</v>
      </c>
      <c r="B119" s="44" t="s">
        <v>386</v>
      </c>
      <c r="C119" s="45">
        <v>1</v>
      </c>
      <c r="D119" s="46">
        <v>968.45</v>
      </c>
      <c r="E119" s="47">
        <v>170.24</v>
      </c>
      <c r="F119" s="46" t="s">
        <v>387</v>
      </c>
      <c r="G119" s="46">
        <v>968</v>
      </c>
      <c r="H119" s="46">
        <v>170</v>
      </c>
      <c r="I119" s="46" t="s">
        <v>388</v>
      </c>
      <c r="J119" s="46">
        <v>7881</v>
      </c>
      <c r="K119" s="47">
        <v>2308</v>
      </c>
      <c r="L119" s="47"/>
      <c r="M119" s="47"/>
      <c r="N119" s="47"/>
      <c r="O119" s="47"/>
      <c r="P119" s="47"/>
      <c r="Q119" s="47"/>
      <c r="R119" s="47"/>
      <c r="S119" s="47"/>
      <c r="T119" s="47"/>
      <c r="U119" s="47" t="s">
        <v>389</v>
      </c>
      <c r="V119" s="24"/>
      <c r="W119" s="24"/>
      <c r="X119" s="24"/>
      <c r="Y119" s="24"/>
      <c r="Z119" s="24"/>
    </row>
    <row r="120" spans="1:26" ht="21" customHeight="1" x14ac:dyDescent="0.2">
      <c r="A120" s="54" t="s">
        <v>390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24"/>
      <c r="W120" s="24"/>
      <c r="X120" s="24"/>
      <c r="Y120" s="24"/>
      <c r="Z120" s="24"/>
    </row>
    <row r="121" spans="1:26" ht="17.850000000000001" customHeight="1" x14ac:dyDescent="0.2">
      <c r="A121" s="56" t="s">
        <v>391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24"/>
      <c r="W121" s="24"/>
      <c r="X121" s="24"/>
      <c r="Y121" s="24"/>
      <c r="Z121" s="24"/>
    </row>
    <row r="122" spans="1:26" ht="60" x14ac:dyDescent="0.2">
      <c r="A122" s="38">
        <v>80</v>
      </c>
      <c r="B122" s="39" t="s">
        <v>392</v>
      </c>
      <c r="C122" s="40" t="s">
        <v>393</v>
      </c>
      <c r="D122" s="41">
        <v>11.42</v>
      </c>
      <c r="E122" s="42">
        <v>11.42</v>
      </c>
      <c r="F122" s="41"/>
      <c r="G122" s="41">
        <v>3</v>
      </c>
      <c r="H122" s="41">
        <v>3</v>
      </c>
      <c r="I122" s="41"/>
      <c r="J122" s="41">
        <v>41</v>
      </c>
      <c r="K122" s="42">
        <v>41</v>
      </c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24"/>
      <c r="W122" s="24"/>
      <c r="X122" s="24"/>
      <c r="Y122" s="24"/>
      <c r="Z122" s="24"/>
    </row>
    <row r="123" spans="1:26" ht="48" x14ac:dyDescent="0.2">
      <c r="A123" s="38">
        <v>81</v>
      </c>
      <c r="B123" s="39" t="s">
        <v>394</v>
      </c>
      <c r="C123" s="40" t="s">
        <v>395</v>
      </c>
      <c r="D123" s="41">
        <v>300</v>
      </c>
      <c r="E123" s="42" t="s">
        <v>396</v>
      </c>
      <c r="F123" s="41"/>
      <c r="G123" s="41">
        <v>817</v>
      </c>
      <c r="H123" s="41" t="s">
        <v>397</v>
      </c>
      <c r="I123" s="41"/>
      <c r="J123" s="41">
        <v>3169</v>
      </c>
      <c r="K123" s="42" t="s">
        <v>398</v>
      </c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24"/>
      <c r="W123" s="24"/>
      <c r="X123" s="24"/>
      <c r="Y123" s="24"/>
      <c r="Z123" s="24"/>
    </row>
    <row r="124" spans="1:26" ht="72" x14ac:dyDescent="0.2">
      <c r="A124" s="38">
        <v>82</v>
      </c>
      <c r="B124" s="39" t="s">
        <v>399</v>
      </c>
      <c r="C124" s="40">
        <v>2</v>
      </c>
      <c r="D124" s="41">
        <v>39.58</v>
      </c>
      <c r="E124" s="42" t="s">
        <v>400</v>
      </c>
      <c r="F124" s="41">
        <v>15.14</v>
      </c>
      <c r="G124" s="41">
        <v>79</v>
      </c>
      <c r="H124" s="41" t="s">
        <v>401</v>
      </c>
      <c r="I124" s="41">
        <v>30</v>
      </c>
      <c r="J124" s="41">
        <v>619</v>
      </c>
      <c r="K124" s="42" t="s">
        <v>402</v>
      </c>
      <c r="L124" s="42"/>
      <c r="M124" s="42"/>
      <c r="N124" s="42"/>
      <c r="O124" s="42"/>
      <c r="P124" s="42"/>
      <c r="Q124" s="42"/>
      <c r="R124" s="42"/>
      <c r="S124" s="42"/>
      <c r="T124" s="42"/>
      <c r="U124" s="42">
        <v>95</v>
      </c>
      <c r="V124" s="24"/>
      <c r="W124" s="24"/>
      <c r="X124" s="24"/>
      <c r="Y124" s="24"/>
      <c r="Z124" s="24"/>
    </row>
    <row r="125" spans="1:26" ht="60" x14ac:dyDescent="0.2">
      <c r="A125" s="38">
        <v>83</v>
      </c>
      <c r="B125" s="39" t="s">
        <v>403</v>
      </c>
      <c r="C125" s="40">
        <v>2</v>
      </c>
      <c r="D125" s="41">
        <v>173</v>
      </c>
      <c r="E125" s="42" t="s">
        <v>404</v>
      </c>
      <c r="F125" s="41"/>
      <c r="G125" s="41">
        <v>346</v>
      </c>
      <c r="H125" s="41" t="s">
        <v>405</v>
      </c>
      <c r="I125" s="41"/>
      <c r="J125" s="41">
        <v>647</v>
      </c>
      <c r="K125" s="42" t="s">
        <v>406</v>
      </c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24"/>
      <c r="W125" s="24"/>
      <c r="X125" s="24"/>
      <c r="Y125" s="24"/>
      <c r="Z125" s="24"/>
    </row>
    <row r="126" spans="1:26" ht="72" x14ac:dyDescent="0.2">
      <c r="A126" s="38">
        <v>84</v>
      </c>
      <c r="B126" s="39" t="s">
        <v>407</v>
      </c>
      <c r="C126" s="40">
        <v>1</v>
      </c>
      <c r="D126" s="41">
        <v>39.58</v>
      </c>
      <c r="E126" s="42" t="s">
        <v>400</v>
      </c>
      <c r="F126" s="41">
        <v>15.14</v>
      </c>
      <c r="G126" s="41">
        <v>40</v>
      </c>
      <c r="H126" s="41" t="s">
        <v>408</v>
      </c>
      <c r="I126" s="41">
        <v>15</v>
      </c>
      <c r="J126" s="41">
        <v>310</v>
      </c>
      <c r="K126" s="42" t="s">
        <v>409</v>
      </c>
      <c r="L126" s="42"/>
      <c r="M126" s="42"/>
      <c r="N126" s="42"/>
      <c r="O126" s="42"/>
      <c r="P126" s="42"/>
      <c r="Q126" s="42"/>
      <c r="R126" s="42"/>
      <c r="S126" s="42"/>
      <c r="T126" s="42"/>
      <c r="U126" s="42">
        <v>47</v>
      </c>
      <c r="V126" s="24"/>
      <c r="W126" s="24"/>
      <c r="X126" s="24"/>
      <c r="Y126" s="24"/>
      <c r="Z126" s="24"/>
    </row>
    <row r="127" spans="1:26" ht="60" x14ac:dyDescent="0.2">
      <c r="A127" s="38">
        <v>85</v>
      </c>
      <c r="B127" s="39" t="s">
        <v>410</v>
      </c>
      <c r="C127" s="40">
        <v>1</v>
      </c>
      <c r="D127" s="41">
        <v>302.06</v>
      </c>
      <c r="E127" s="42" t="s">
        <v>411</v>
      </c>
      <c r="F127" s="41"/>
      <c r="G127" s="41">
        <v>302</v>
      </c>
      <c r="H127" s="41" t="s">
        <v>412</v>
      </c>
      <c r="I127" s="41"/>
      <c r="J127" s="41">
        <v>742</v>
      </c>
      <c r="K127" s="42" t="s">
        <v>413</v>
      </c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24"/>
      <c r="W127" s="24"/>
      <c r="X127" s="24"/>
      <c r="Y127" s="24"/>
      <c r="Z127" s="24"/>
    </row>
    <row r="128" spans="1:26" ht="36" x14ac:dyDescent="0.2">
      <c r="A128" s="38">
        <v>86</v>
      </c>
      <c r="B128" s="39" t="s">
        <v>414</v>
      </c>
      <c r="C128" s="40">
        <v>2</v>
      </c>
      <c r="D128" s="41">
        <v>385</v>
      </c>
      <c r="E128" s="42" t="s">
        <v>415</v>
      </c>
      <c r="F128" s="41"/>
      <c r="G128" s="41">
        <v>770</v>
      </c>
      <c r="H128" s="41" t="s">
        <v>416</v>
      </c>
      <c r="I128" s="41"/>
      <c r="J128" s="41">
        <v>578</v>
      </c>
      <c r="K128" s="42" t="s">
        <v>417</v>
      </c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24"/>
      <c r="W128" s="24"/>
      <c r="X128" s="24"/>
      <c r="Y128" s="24"/>
      <c r="Z128" s="24"/>
    </row>
    <row r="129" spans="1:26" ht="72" x14ac:dyDescent="0.2">
      <c r="A129" s="38">
        <v>87</v>
      </c>
      <c r="B129" s="39" t="s">
        <v>418</v>
      </c>
      <c r="C129" s="40" t="s">
        <v>419</v>
      </c>
      <c r="D129" s="41">
        <v>504.31</v>
      </c>
      <c r="E129" s="42" t="s">
        <v>420</v>
      </c>
      <c r="F129" s="41" t="s">
        <v>421</v>
      </c>
      <c r="G129" s="41">
        <v>15</v>
      </c>
      <c r="H129" s="41">
        <v>3</v>
      </c>
      <c r="I129" s="41" t="s">
        <v>75</v>
      </c>
      <c r="J129" s="41">
        <v>107</v>
      </c>
      <c r="K129" s="42">
        <v>37</v>
      </c>
      <c r="L129" s="42"/>
      <c r="M129" s="42"/>
      <c r="N129" s="42"/>
      <c r="O129" s="42"/>
      <c r="P129" s="42"/>
      <c r="Q129" s="42"/>
      <c r="R129" s="42"/>
      <c r="S129" s="42"/>
      <c r="T129" s="42"/>
      <c r="U129" s="42" t="s">
        <v>422</v>
      </c>
      <c r="V129" s="24"/>
      <c r="W129" s="24"/>
      <c r="X129" s="24"/>
      <c r="Y129" s="24"/>
      <c r="Z129" s="24"/>
    </row>
    <row r="130" spans="1:26" ht="36" x14ac:dyDescent="0.2">
      <c r="A130" s="38">
        <v>88</v>
      </c>
      <c r="B130" s="39" t="s">
        <v>423</v>
      </c>
      <c r="C130" s="40">
        <v>30.7</v>
      </c>
      <c r="D130" s="41">
        <v>0.3</v>
      </c>
      <c r="E130" s="42" t="s">
        <v>424</v>
      </c>
      <c r="F130" s="41"/>
      <c r="G130" s="41">
        <v>9</v>
      </c>
      <c r="H130" s="41" t="s">
        <v>425</v>
      </c>
      <c r="I130" s="41"/>
      <c r="J130" s="41">
        <v>35</v>
      </c>
      <c r="K130" s="42" t="s">
        <v>426</v>
      </c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24"/>
      <c r="W130" s="24"/>
      <c r="X130" s="24"/>
      <c r="Y130" s="24"/>
      <c r="Z130" s="24"/>
    </row>
    <row r="131" spans="1:26" ht="17.850000000000001" customHeight="1" x14ac:dyDescent="0.2">
      <c r="A131" s="56" t="s">
        <v>427</v>
      </c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24"/>
      <c r="W131" s="24"/>
      <c r="X131" s="24"/>
      <c r="Y131" s="24"/>
      <c r="Z131" s="24"/>
    </row>
    <row r="132" spans="1:26" ht="36" x14ac:dyDescent="0.2">
      <c r="A132" s="38">
        <v>89</v>
      </c>
      <c r="B132" s="39" t="s">
        <v>428</v>
      </c>
      <c r="C132" s="40" t="s">
        <v>429</v>
      </c>
      <c r="D132" s="41">
        <v>2182.5500000000002</v>
      </c>
      <c r="E132" s="42" t="s">
        <v>283</v>
      </c>
      <c r="F132" s="41">
        <v>45.19</v>
      </c>
      <c r="G132" s="41">
        <v>100</v>
      </c>
      <c r="H132" s="41" t="s">
        <v>430</v>
      </c>
      <c r="I132" s="41">
        <v>2</v>
      </c>
      <c r="J132" s="41">
        <v>939</v>
      </c>
      <c r="K132" s="42" t="s">
        <v>431</v>
      </c>
      <c r="L132" s="42"/>
      <c r="M132" s="42"/>
      <c r="N132" s="42"/>
      <c r="O132" s="42"/>
      <c r="P132" s="42"/>
      <c r="Q132" s="42"/>
      <c r="R132" s="42"/>
      <c r="S132" s="42"/>
      <c r="T132" s="42"/>
      <c r="U132" s="42">
        <v>11</v>
      </c>
      <c r="V132" s="24"/>
      <c r="W132" s="24"/>
      <c r="X132" s="24"/>
      <c r="Y132" s="24"/>
      <c r="Z132" s="24"/>
    </row>
    <row r="133" spans="1:26" ht="48" x14ac:dyDescent="0.2">
      <c r="A133" s="38">
        <v>90</v>
      </c>
      <c r="B133" s="39" t="s">
        <v>432</v>
      </c>
      <c r="C133" s="40" t="s">
        <v>433</v>
      </c>
      <c r="D133" s="41">
        <v>870</v>
      </c>
      <c r="E133" s="42" t="s">
        <v>434</v>
      </c>
      <c r="F133" s="41"/>
      <c r="G133" s="41">
        <v>400</v>
      </c>
      <c r="H133" s="41" t="s">
        <v>435</v>
      </c>
      <c r="I133" s="41"/>
      <c r="J133" s="41">
        <v>1601</v>
      </c>
      <c r="K133" s="42" t="s">
        <v>436</v>
      </c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24"/>
      <c r="W133" s="24"/>
      <c r="X133" s="24"/>
      <c r="Y133" s="24"/>
      <c r="Z133" s="24"/>
    </row>
    <row r="134" spans="1:26" ht="48" x14ac:dyDescent="0.2">
      <c r="A134" s="43">
        <v>91</v>
      </c>
      <c r="B134" s="44" t="s">
        <v>437</v>
      </c>
      <c r="C134" s="45">
        <v>1</v>
      </c>
      <c r="D134" s="46">
        <v>68.7</v>
      </c>
      <c r="E134" s="47" t="s">
        <v>438</v>
      </c>
      <c r="F134" s="46">
        <v>15.81</v>
      </c>
      <c r="G134" s="46">
        <v>69</v>
      </c>
      <c r="H134" s="46" t="s">
        <v>439</v>
      </c>
      <c r="I134" s="46">
        <v>16</v>
      </c>
      <c r="J134" s="46">
        <v>394</v>
      </c>
      <c r="K134" s="47" t="s">
        <v>440</v>
      </c>
      <c r="L134" s="47"/>
      <c r="M134" s="47"/>
      <c r="N134" s="47"/>
      <c r="O134" s="47"/>
      <c r="P134" s="47"/>
      <c r="Q134" s="47"/>
      <c r="R134" s="47"/>
      <c r="S134" s="47"/>
      <c r="T134" s="47"/>
      <c r="U134" s="47">
        <v>57</v>
      </c>
      <c r="V134" s="24"/>
      <c r="W134" s="24"/>
      <c r="X134" s="24"/>
      <c r="Y134" s="24"/>
      <c r="Z134" s="24"/>
    </row>
    <row r="135" spans="1:26" ht="21" customHeight="1" x14ac:dyDescent="0.2">
      <c r="A135" s="54" t="s">
        <v>441</v>
      </c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24"/>
      <c r="W135" s="24"/>
      <c r="X135" s="24"/>
      <c r="Y135" s="24"/>
      <c r="Z135" s="24"/>
    </row>
    <row r="136" spans="1:26" ht="17.850000000000001" customHeight="1" x14ac:dyDescent="0.2">
      <c r="A136" s="56" t="s">
        <v>442</v>
      </c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24"/>
      <c r="W136" s="24"/>
      <c r="X136" s="24"/>
      <c r="Y136" s="24"/>
      <c r="Z136" s="24"/>
    </row>
    <row r="137" spans="1:26" ht="72" x14ac:dyDescent="0.2">
      <c r="A137" s="38">
        <v>92</v>
      </c>
      <c r="B137" s="39" t="s">
        <v>256</v>
      </c>
      <c r="C137" s="40" t="s">
        <v>443</v>
      </c>
      <c r="D137" s="41">
        <v>1151.8</v>
      </c>
      <c r="E137" s="42" t="s">
        <v>258</v>
      </c>
      <c r="F137" s="41" t="s">
        <v>259</v>
      </c>
      <c r="G137" s="41">
        <v>49</v>
      </c>
      <c r="H137" s="41">
        <v>10</v>
      </c>
      <c r="I137" s="41" t="s">
        <v>444</v>
      </c>
      <c r="J137" s="41">
        <v>356</v>
      </c>
      <c r="K137" s="42" t="s">
        <v>445</v>
      </c>
      <c r="L137" s="42"/>
      <c r="M137" s="42"/>
      <c r="N137" s="42"/>
      <c r="O137" s="42"/>
      <c r="P137" s="42"/>
      <c r="Q137" s="42"/>
      <c r="R137" s="42"/>
      <c r="S137" s="42"/>
      <c r="T137" s="42"/>
      <c r="U137" s="42" t="s">
        <v>446</v>
      </c>
      <c r="V137" s="24"/>
      <c r="W137" s="24"/>
      <c r="X137" s="24"/>
      <c r="Y137" s="24"/>
      <c r="Z137" s="24"/>
    </row>
    <row r="138" spans="1:26" ht="84" x14ac:dyDescent="0.2">
      <c r="A138" s="38">
        <v>93</v>
      </c>
      <c r="B138" s="39" t="s">
        <v>164</v>
      </c>
      <c r="C138" s="40" t="s">
        <v>447</v>
      </c>
      <c r="D138" s="41">
        <v>30.2</v>
      </c>
      <c r="E138" s="42" t="s">
        <v>166</v>
      </c>
      <c r="F138" s="41"/>
      <c r="G138" s="41">
        <v>129</v>
      </c>
      <c r="H138" s="41" t="s">
        <v>448</v>
      </c>
      <c r="I138" s="41"/>
      <c r="J138" s="41">
        <v>833</v>
      </c>
      <c r="K138" s="42" t="s">
        <v>449</v>
      </c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24"/>
      <c r="W138" s="24"/>
      <c r="X138" s="24"/>
      <c r="Y138" s="24"/>
      <c r="Z138" s="24"/>
    </row>
    <row r="139" spans="1:26" ht="72" x14ac:dyDescent="0.2">
      <c r="A139" s="38">
        <v>94</v>
      </c>
      <c r="B139" s="39" t="s">
        <v>266</v>
      </c>
      <c r="C139" s="40" t="s">
        <v>450</v>
      </c>
      <c r="D139" s="41">
        <v>292.24</v>
      </c>
      <c r="E139" s="42" t="s">
        <v>268</v>
      </c>
      <c r="F139" s="41" t="s">
        <v>269</v>
      </c>
      <c r="G139" s="41">
        <v>223</v>
      </c>
      <c r="H139" s="41" t="s">
        <v>451</v>
      </c>
      <c r="I139" s="41" t="s">
        <v>271</v>
      </c>
      <c r="J139" s="41">
        <v>1079</v>
      </c>
      <c r="K139" s="42" t="s">
        <v>452</v>
      </c>
      <c r="L139" s="42"/>
      <c r="M139" s="42"/>
      <c r="N139" s="42"/>
      <c r="O139" s="42"/>
      <c r="P139" s="42"/>
      <c r="Q139" s="42"/>
      <c r="R139" s="42"/>
      <c r="S139" s="42"/>
      <c r="T139" s="42"/>
      <c r="U139" s="42" t="s">
        <v>453</v>
      </c>
      <c r="V139" s="24"/>
      <c r="W139" s="24"/>
      <c r="X139" s="24"/>
      <c r="Y139" s="24"/>
      <c r="Z139" s="24"/>
    </row>
    <row r="140" spans="1:26" ht="17.850000000000001" customHeight="1" x14ac:dyDescent="0.2">
      <c r="A140" s="56" t="s">
        <v>454</v>
      </c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24"/>
      <c r="W140" s="24"/>
      <c r="X140" s="24"/>
      <c r="Y140" s="24"/>
      <c r="Z140" s="24"/>
    </row>
    <row r="141" spans="1:26" ht="84" x14ac:dyDescent="0.2">
      <c r="A141" s="38">
        <v>95</v>
      </c>
      <c r="B141" s="39" t="s">
        <v>110</v>
      </c>
      <c r="C141" s="40" t="s">
        <v>455</v>
      </c>
      <c r="D141" s="41">
        <v>67.3</v>
      </c>
      <c r="E141" s="42" t="s">
        <v>111</v>
      </c>
      <c r="F141" s="41"/>
      <c r="G141" s="41">
        <v>81</v>
      </c>
      <c r="H141" s="41" t="s">
        <v>456</v>
      </c>
      <c r="I141" s="41"/>
      <c r="J141" s="41">
        <v>520</v>
      </c>
      <c r="K141" s="42" t="s">
        <v>457</v>
      </c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24"/>
      <c r="W141" s="24"/>
      <c r="X141" s="24"/>
      <c r="Y141" s="24"/>
      <c r="Z141" s="24"/>
    </row>
    <row r="142" spans="1:26" ht="48" x14ac:dyDescent="0.2">
      <c r="A142" s="38">
        <v>96</v>
      </c>
      <c r="B142" s="39" t="s">
        <v>282</v>
      </c>
      <c r="C142" s="40" t="s">
        <v>458</v>
      </c>
      <c r="D142" s="41">
        <v>2182.5500000000002</v>
      </c>
      <c r="E142" s="42" t="s">
        <v>283</v>
      </c>
      <c r="F142" s="41">
        <v>45.19</v>
      </c>
      <c r="G142" s="41">
        <v>26</v>
      </c>
      <c r="H142" s="41" t="s">
        <v>459</v>
      </c>
      <c r="I142" s="41">
        <v>1</v>
      </c>
      <c r="J142" s="41">
        <v>245</v>
      </c>
      <c r="K142" s="42" t="s">
        <v>460</v>
      </c>
      <c r="L142" s="42"/>
      <c r="M142" s="42"/>
      <c r="N142" s="42"/>
      <c r="O142" s="42"/>
      <c r="P142" s="42"/>
      <c r="Q142" s="42"/>
      <c r="R142" s="42"/>
      <c r="S142" s="42"/>
      <c r="T142" s="42"/>
      <c r="U142" s="42">
        <v>3</v>
      </c>
      <c r="V142" s="24"/>
      <c r="W142" s="24"/>
      <c r="X142" s="24"/>
      <c r="Y142" s="24"/>
      <c r="Z142" s="24"/>
    </row>
    <row r="143" spans="1:26" ht="72" x14ac:dyDescent="0.2">
      <c r="A143" s="38">
        <v>97</v>
      </c>
      <c r="B143" s="39" t="s">
        <v>266</v>
      </c>
      <c r="C143" s="40" t="s">
        <v>461</v>
      </c>
      <c r="D143" s="41">
        <v>292.24</v>
      </c>
      <c r="E143" s="42" t="s">
        <v>268</v>
      </c>
      <c r="F143" s="41" t="s">
        <v>269</v>
      </c>
      <c r="G143" s="41">
        <v>117</v>
      </c>
      <c r="H143" s="41" t="s">
        <v>462</v>
      </c>
      <c r="I143" s="41" t="s">
        <v>463</v>
      </c>
      <c r="J143" s="41">
        <v>566</v>
      </c>
      <c r="K143" s="42" t="s">
        <v>464</v>
      </c>
      <c r="L143" s="42"/>
      <c r="M143" s="42"/>
      <c r="N143" s="42"/>
      <c r="O143" s="42"/>
      <c r="P143" s="42"/>
      <c r="Q143" s="42"/>
      <c r="R143" s="42"/>
      <c r="S143" s="42"/>
      <c r="T143" s="42"/>
      <c r="U143" s="42" t="s">
        <v>465</v>
      </c>
      <c r="V143" s="24"/>
      <c r="W143" s="24"/>
      <c r="X143" s="24"/>
      <c r="Y143" s="24"/>
      <c r="Z143" s="24"/>
    </row>
    <row r="144" spans="1:26" ht="48" x14ac:dyDescent="0.2">
      <c r="A144" s="38">
        <v>98</v>
      </c>
      <c r="B144" s="39" t="s">
        <v>290</v>
      </c>
      <c r="C144" s="40" t="s">
        <v>466</v>
      </c>
      <c r="D144" s="41">
        <v>62.45</v>
      </c>
      <c r="E144" s="42" t="s">
        <v>467</v>
      </c>
      <c r="F144" s="41">
        <v>14.37</v>
      </c>
      <c r="G144" s="41">
        <v>125</v>
      </c>
      <c r="H144" s="41" t="s">
        <v>468</v>
      </c>
      <c r="I144" s="41">
        <v>29</v>
      </c>
      <c r="J144" s="41">
        <v>716</v>
      </c>
      <c r="K144" s="42" t="s">
        <v>469</v>
      </c>
      <c r="L144" s="42"/>
      <c r="M144" s="42"/>
      <c r="N144" s="42"/>
      <c r="O144" s="42"/>
      <c r="P144" s="42"/>
      <c r="Q144" s="42"/>
      <c r="R144" s="42"/>
      <c r="S144" s="42"/>
      <c r="T144" s="42"/>
      <c r="U144" s="42">
        <v>103</v>
      </c>
      <c r="V144" s="24"/>
      <c r="W144" s="24"/>
      <c r="X144" s="24"/>
      <c r="Y144" s="24"/>
      <c r="Z144" s="24"/>
    </row>
    <row r="145" spans="1:26" ht="17.850000000000001" customHeight="1" x14ac:dyDescent="0.2">
      <c r="A145" s="56" t="s">
        <v>470</v>
      </c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24"/>
      <c r="W145" s="24"/>
      <c r="X145" s="24"/>
      <c r="Y145" s="24"/>
      <c r="Z145" s="24"/>
    </row>
    <row r="146" spans="1:26" ht="72" x14ac:dyDescent="0.2">
      <c r="A146" s="38">
        <v>99</v>
      </c>
      <c r="B146" s="39" t="s">
        <v>295</v>
      </c>
      <c r="C146" s="40" t="s">
        <v>471</v>
      </c>
      <c r="D146" s="41">
        <v>2012.34</v>
      </c>
      <c r="E146" s="42" t="s">
        <v>297</v>
      </c>
      <c r="F146" s="41" t="s">
        <v>298</v>
      </c>
      <c r="G146" s="41">
        <v>40</v>
      </c>
      <c r="H146" s="41" t="s">
        <v>472</v>
      </c>
      <c r="I146" s="41" t="s">
        <v>473</v>
      </c>
      <c r="J146" s="41">
        <v>260</v>
      </c>
      <c r="K146" s="42" t="s">
        <v>474</v>
      </c>
      <c r="L146" s="42"/>
      <c r="M146" s="42"/>
      <c r="N146" s="42"/>
      <c r="O146" s="42"/>
      <c r="P146" s="42"/>
      <c r="Q146" s="42"/>
      <c r="R146" s="42"/>
      <c r="S146" s="42"/>
      <c r="T146" s="42"/>
      <c r="U146" s="42" t="s">
        <v>475</v>
      </c>
      <c r="V146" s="24"/>
      <c r="W146" s="24"/>
      <c r="X146" s="24"/>
      <c r="Y146" s="24"/>
      <c r="Z146" s="24"/>
    </row>
    <row r="147" spans="1:26" ht="84" x14ac:dyDescent="0.2">
      <c r="A147" s="38">
        <v>100</v>
      </c>
      <c r="B147" s="39" t="s">
        <v>164</v>
      </c>
      <c r="C147" s="40" t="s">
        <v>476</v>
      </c>
      <c r="D147" s="41">
        <v>30.2</v>
      </c>
      <c r="E147" s="42" t="s">
        <v>166</v>
      </c>
      <c r="F147" s="41"/>
      <c r="G147" s="41">
        <v>61</v>
      </c>
      <c r="H147" s="41" t="s">
        <v>477</v>
      </c>
      <c r="I147" s="41"/>
      <c r="J147" s="41">
        <v>393</v>
      </c>
      <c r="K147" s="42" t="s">
        <v>478</v>
      </c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24"/>
      <c r="W147" s="24"/>
      <c r="X147" s="24"/>
      <c r="Y147" s="24"/>
      <c r="Z147" s="24"/>
    </row>
    <row r="148" spans="1:26" ht="84" x14ac:dyDescent="0.2">
      <c r="A148" s="38">
        <v>101</v>
      </c>
      <c r="B148" s="39" t="s">
        <v>479</v>
      </c>
      <c r="C148" s="40" t="s">
        <v>480</v>
      </c>
      <c r="D148" s="41">
        <v>2012.34</v>
      </c>
      <c r="E148" s="42" t="s">
        <v>297</v>
      </c>
      <c r="F148" s="41" t="s">
        <v>298</v>
      </c>
      <c r="G148" s="41">
        <v>30</v>
      </c>
      <c r="H148" s="41" t="s">
        <v>481</v>
      </c>
      <c r="I148" s="41" t="s">
        <v>482</v>
      </c>
      <c r="J148" s="41">
        <v>195</v>
      </c>
      <c r="K148" s="42" t="s">
        <v>483</v>
      </c>
      <c r="L148" s="42"/>
      <c r="M148" s="42"/>
      <c r="N148" s="42"/>
      <c r="O148" s="42"/>
      <c r="P148" s="42"/>
      <c r="Q148" s="42"/>
      <c r="R148" s="42"/>
      <c r="S148" s="42"/>
      <c r="T148" s="42"/>
      <c r="U148" s="42" t="s">
        <v>484</v>
      </c>
      <c r="V148" s="24"/>
      <c r="W148" s="24"/>
      <c r="X148" s="24"/>
      <c r="Y148" s="24"/>
      <c r="Z148" s="24"/>
    </row>
    <row r="149" spans="1:26" ht="84" x14ac:dyDescent="0.2">
      <c r="A149" s="38">
        <v>102</v>
      </c>
      <c r="B149" s="39" t="s">
        <v>485</v>
      </c>
      <c r="C149" s="40" t="s">
        <v>486</v>
      </c>
      <c r="D149" s="41">
        <v>22.8</v>
      </c>
      <c r="E149" s="42" t="s">
        <v>487</v>
      </c>
      <c r="F149" s="41"/>
      <c r="G149" s="41">
        <v>12</v>
      </c>
      <c r="H149" s="41" t="s">
        <v>304</v>
      </c>
      <c r="I149" s="41"/>
      <c r="J149" s="41">
        <v>59</v>
      </c>
      <c r="K149" s="42" t="s">
        <v>488</v>
      </c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24"/>
      <c r="W149" s="24"/>
      <c r="X149" s="24"/>
      <c r="Y149" s="24"/>
      <c r="Z149" s="24"/>
    </row>
    <row r="150" spans="1:26" ht="84" x14ac:dyDescent="0.2">
      <c r="A150" s="38">
        <v>103</v>
      </c>
      <c r="B150" s="39" t="s">
        <v>311</v>
      </c>
      <c r="C150" s="40" t="s">
        <v>489</v>
      </c>
      <c r="D150" s="41">
        <v>17.600000000000001</v>
      </c>
      <c r="E150" s="42" t="s">
        <v>313</v>
      </c>
      <c r="F150" s="41"/>
      <c r="G150" s="41">
        <v>12</v>
      </c>
      <c r="H150" s="41" t="s">
        <v>304</v>
      </c>
      <c r="I150" s="41"/>
      <c r="J150" s="41">
        <v>64</v>
      </c>
      <c r="K150" s="42" t="s">
        <v>490</v>
      </c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24"/>
      <c r="W150" s="24"/>
      <c r="X150" s="24"/>
      <c r="Y150" s="24"/>
      <c r="Z150" s="24"/>
    </row>
    <row r="151" spans="1:26" ht="84" x14ac:dyDescent="0.2">
      <c r="A151" s="38">
        <v>104</v>
      </c>
      <c r="B151" s="39" t="s">
        <v>321</v>
      </c>
      <c r="C151" s="40" t="s">
        <v>491</v>
      </c>
      <c r="D151" s="41">
        <v>12.3</v>
      </c>
      <c r="E151" s="42" t="s">
        <v>322</v>
      </c>
      <c r="F151" s="41"/>
      <c r="G151" s="41">
        <v>4</v>
      </c>
      <c r="H151" s="41" t="s">
        <v>323</v>
      </c>
      <c r="I151" s="41"/>
      <c r="J151" s="41">
        <v>19</v>
      </c>
      <c r="K151" s="42" t="s">
        <v>324</v>
      </c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24"/>
      <c r="W151" s="24"/>
      <c r="X151" s="24"/>
      <c r="Y151" s="24"/>
      <c r="Z151" s="24"/>
    </row>
    <row r="152" spans="1:26" ht="72" x14ac:dyDescent="0.2">
      <c r="A152" s="38">
        <v>105</v>
      </c>
      <c r="B152" s="39" t="s">
        <v>492</v>
      </c>
      <c r="C152" s="40" t="s">
        <v>493</v>
      </c>
      <c r="D152" s="41">
        <v>31686.43</v>
      </c>
      <c r="E152" s="42" t="s">
        <v>126</v>
      </c>
      <c r="F152" s="41" t="s">
        <v>127</v>
      </c>
      <c r="G152" s="41">
        <v>63</v>
      </c>
      <c r="H152" s="41" t="s">
        <v>494</v>
      </c>
      <c r="I152" s="41" t="s">
        <v>482</v>
      </c>
      <c r="J152" s="41">
        <v>547</v>
      </c>
      <c r="K152" s="42" t="s">
        <v>495</v>
      </c>
      <c r="L152" s="42"/>
      <c r="M152" s="42"/>
      <c r="N152" s="42"/>
      <c r="O152" s="42"/>
      <c r="P152" s="42"/>
      <c r="Q152" s="42"/>
      <c r="R152" s="42"/>
      <c r="S152" s="42"/>
      <c r="T152" s="42"/>
      <c r="U152" s="42" t="s">
        <v>496</v>
      </c>
      <c r="V152" s="24"/>
      <c r="W152" s="24"/>
      <c r="X152" s="24"/>
      <c r="Y152" s="24"/>
      <c r="Z152" s="24"/>
    </row>
    <row r="153" spans="1:26" ht="48" x14ac:dyDescent="0.2">
      <c r="A153" s="38">
        <v>106</v>
      </c>
      <c r="B153" s="39" t="s">
        <v>325</v>
      </c>
      <c r="C153" s="40" t="s">
        <v>497</v>
      </c>
      <c r="D153" s="41">
        <v>339.13</v>
      </c>
      <c r="E153" s="42" t="s">
        <v>115</v>
      </c>
      <c r="F153" s="41" t="s">
        <v>116</v>
      </c>
      <c r="G153" s="41">
        <v>2</v>
      </c>
      <c r="H153" s="41" t="s">
        <v>327</v>
      </c>
      <c r="I153" s="41"/>
      <c r="J153" s="41">
        <v>10</v>
      </c>
      <c r="K153" s="42" t="s">
        <v>498</v>
      </c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24"/>
      <c r="W153" s="24"/>
      <c r="X153" s="24"/>
      <c r="Y153" s="24"/>
      <c r="Z153" s="24"/>
    </row>
    <row r="154" spans="1:26" ht="48" x14ac:dyDescent="0.2">
      <c r="A154" s="38">
        <v>107</v>
      </c>
      <c r="B154" s="39" t="s">
        <v>119</v>
      </c>
      <c r="C154" s="40" t="s">
        <v>497</v>
      </c>
      <c r="D154" s="41">
        <v>443.6</v>
      </c>
      <c r="E154" s="42" t="s">
        <v>120</v>
      </c>
      <c r="F154" s="41" t="s">
        <v>121</v>
      </c>
      <c r="G154" s="41">
        <v>2</v>
      </c>
      <c r="H154" s="41" t="s">
        <v>327</v>
      </c>
      <c r="I154" s="41"/>
      <c r="J154" s="41">
        <v>10</v>
      </c>
      <c r="K154" s="42" t="s">
        <v>499</v>
      </c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24"/>
      <c r="W154" s="24"/>
      <c r="X154" s="24"/>
      <c r="Y154" s="24"/>
      <c r="Z154" s="24"/>
    </row>
    <row r="155" spans="1:26" ht="48" x14ac:dyDescent="0.2">
      <c r="A155" s="38">
        <v>108</v>
      </c>
      <c r="B155" s="39" t="s">
        <v>500</v>
      </c>
      <c r="C155" s="40">
        <v>0.01</v>
      </c>
      <c r="D155" s="41">
        <v>3659.44</v>
      </c>
      <c r="E155" s="42" t="s">
        <v>501</v>
      </c>
      <c r="F155" s="41">
        <v>430.27</v>
      </c>
      <c r="G155" s="41">
        <v>37</v>
      </c>
      <c r="H155" s="41" t="s">
        <v>502</v>
      </c>
      <c r="I155" s="41">
        <v>4</v>
      </c>
      <c r="J155" s="41">
        <v>398</v>
      </c>
      <c r="K155" s="42" t="s">
        <v>503</v>
      </c>
      <c r="L155" s="42"/>
      <c r="M155" s="42"/>
      <c r="N155" s="42"/>
      <c r="O155" s="42"/>
      <c r="P155" s="42"/>
      <c r="Q155" s="42"/>
      <c r="R155" s="42"/>
      <c r="S155" s="42"/>
      <c r="T155" s="42"/>
      <c r="U155" s="42">
        <v>25</v>
      </c>
      <c r="V155" s="24"/>
      <c r="W155" s="24"/>
      <c r="X155" s="24"/>
      <c r="Y155" s="24"/>
      <c r="Z155" s="24"/>
    </row>
    <row r="156" spans="1:26" ht="96" x14ac:dyDescent="0.2">
      <c r="A156" s="38">
        <v>109</v>
      </c>
      <c r="B156" s="39" t="s">
        <v>504</v>
      </c>
      <c r="C156" s="40">
        <v>4</v>
      </c>
      <c r="D156" s="41">
        <v>211.83</v>
      </c>
      <c r="E156" s="42" t="s">
        <v>332</v>
      </c>
      <c r="F156" s="41">
        <v>101.25</v>
      </c>
      <c r="G156" s="41">
        <v>847</v>
      </c>
      <c r="H156" s="41" t="s">
        <v>505</v>
      </c>
      <c r="I156" s="41">
        <v>405</v>
      </c>
      <c r="J156" s="41">
        <v>6324</v>
      </c>
      <c r="K156" s="42" t="s">
        <v>506</v>
      </c>
      <c r="L156" s="42"/>
      <c r="M156" s="42"/>
      <c r="N156" s="42"/>
      <c r="O156" s="42"/>
      <c r="P156" s="42"/>
      <c r="Q156" s="42"/>
      <c r="R156" s="42"/>
      <c r="S156" s="42"/>
      <c r="T156" s="42"/>
      <c r="U156" s="42">
        <v>1453</v>
      </c>
      <c r="V156" s="24"/>
      <c r="W156" s="24"/>
      <c r="X156" s="24"/>
      <c r="Y156" s="24"/>
      <c r="Z156" s="24"/>
    </row>
    <row r="157" spans="1:26" ht="72" x14ac:dyDescent="0.2">
      <c r="A157" s="38">
        <v>110</v>
      </c>
      <c r="B157" s="39" t="s">
        <v>507</v>
      </c>
      <c r="C157" s="40">
        <v>2</v>
      </c>
      <c r="D157" s="41">
        <v>325.95999999999998</v>
      </c>
      <c r="E157" s="42" t="s">
        <v>508</v>
      </c>
      <c r="F157" s="41"/>
      <c r="G157" s="41">
        <v>652</v>
      </c>
      <c r="H157" s="41" t="s">
        <v>509</v>
      </c>
      <c r="I157" s="41"/>
      <c r="J157" s="41">
        <v>4081</v>
      </c>
      <c r="K157" s="42" t="s">
        <v>510</v>
      </c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24"/>
      <c r="W157" s="24"/>
      <c r="X157" s="24"/>
      <c r="Y157" s="24"/>
      <c r="Z157" s="24"/>
    </row>
    <row r="158" spans="1:26" ht="72" x14ac:dyDescent="0.2">
      <c r="A158" s="38">
        <v>111</v>
      </c>
      <c r="B158" s="39" t="s">
        <v>511</v>
      </c>
      <c r="C158" s="40">
        <v>2</v>
      </c>
      <c r="D158" s="41">
        <v>234.13</v>
      </c>
      <c r="E158" s="42" t="s">
        <v>512</v>
      </c>
      <c r="F158" s="41"/>
      <c r="G158" s="41">
        <v>468</v>
      </c>
      <c r="H158" s="41" t="s">
        <v>513</v>
      </c>
      <c r="I158" s="41"/>
      <c r="J158" s="41">
        <v>2931</v>
      </c>
      <c r="K158" s="42" t="s">
        <v>514</v>
      </c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24"/>
      <c r="W158" s="24"/>
      <c r="X158" s="24"/>
      <c r="Y158" s="24"/>
      <c r="Z158" s="24"/>
    </row>
    <row r="159" spans="1:26" ht="72" x14ac:dyDescent="0.2">
      <c r="A159" s="38">
        <v>112</v>
      </c>
      <c r="B159" s="39" t="s">
        <v>515</v>
      </c>
      <c r="C159" s="40">
        <v>2</v>
      </c>
      <c r="D159" s="41">
        <v>34.409999999999997</v>
      </c>
      <c r="E159" s="42" t="s">
        <v>344</v>
      </c>
      <c r="F159" s="41" t="s">
        <v>345</v>
      </c>
      <c r="G159" s="41">
        <v>69</v>
      </c>
      <c r="H159" s="41" t="s">
        <v>346</v>
      </c>
      <c r="I159" s="41" t="s">
        <v>347</v>
      </c>
      <c r="J159" s="41">
        <v>516</v>
      </c>
      <c r="K159" s="42" t="s">
        <v>348</v>
      </c>
      <c r="L159" s="42"/>
      <c r="M159" s="42"/>
      <c r="N159" s="42"/>
      <c r="O159" s="42"/>
      <c r="P159" s="42"/>
      <c r="Q159" s="42"/>
      <c r="R159" s="42"/>
      <c r="S159" s="42"/>
      <c r="T159" s="42"/>
      <c r="U159" s="42" t="s">
        <v>349</v>
      </c>
      <c r="V159" s="24"/>
      <c r="W159" s="24"/>
      <c r="X159" s="24"/>
      <c r="Y159" s="24"/>
      <c r="Z159" s="24"/>
    </row>
    <row r="160" spans="1:26" ht="60" x14ac:dyDescent="0.2">
      <c r="A160" s="43">
        <v>113</v>
      </c>
      <c r="B160" s="44" t="s">
        <v>350</v>
      </c>
      <c r="C160" s="45">
        <v>1</v>
      </c>
      <c r="D160" s="46">
        <v>211.17</v>
      </c>
      <c r="E160" s="47" t="s">
        <v>351</v>
      </c>
      <c r="F160" s="46"/>
      <c r="G160" s="46">
        <v>211</v>
      </c>
      <c r="H160" s="46" t="s">
        <v>352</v>
      </c>
      <c r="I160" s="46"/>
      <c r="J160" s="46">
        <v>1465</v>
      </c>
      <c r="K160" s="47" t="s">
        <v>353</v>
      </c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24"/>
      <c r="W160" s="24"/>
      <c r="X160" s="24"/>
      <c r="Y160" s="24"/>
      <c r="Z160" s="24"/>
    </row>
    <row r="161" spans="1:26" ht="21" customHeight="1" x14ac:dyDescent="0.2">
      <c r="A161" s="54" t="s">
        <v>516</v>
      </c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24"/>
      <c r="W161" s="24"/>
      <c r="X161" s="24"/>
      <c r="Y161" s="24"/>
      <c r="Z161" s="24"/>
    </row>
    <row r="162" spans="1:26" ht="48" x14ac:dyDescent="0.2">
      <c r="A162" s="38">
        <v>114</v>
      </c>
      <c r="B162" s="39" t="s">
        <v>367</v>
      </c>
      <c r="C162" s="40">
        <v>2</v>
      </c>
      <c r="D162" s="41">
        <v>179.07</v>
      </c>
      <c r="E162" s="42">
        <v>179.07</v>
      </c>
      <c r="F162" s="41"/>
      <c r="G162" s="41">
        <v>358</v>
      </c>
      <c r="H162" s="41">
        <v>358</v>
      </c>
      <c r="I162" s="41"/>
      <c r="J162" s="41">
        <v>2242</v>
      </c>
      <c r="K162" s="42">
        <v>2242</v>
      </c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24"/>
      <c r="W162" s="24"/>
      <c r="X162" s="24"/>
      <c r="Y162" s="24"/>
      <c r="Z162" s="24"/>
    </row>
    <row r="163" spans="1:26" ht="48" x14ac:dyDescent="0.2">
      <c r="A163" s="38">
        <v>115</v>
      </c>
      <c r="B163" s="39" t="s">
        <v>368</v>
      </c>
      <c r="C163" s="40">
        <v>1</v>
      </c>
      <c r="D163" s="41">
        <v>112.46</v>
      </c>
      <c r="E163" s="42">
        <v>112.46</v>
      </c>
      <c r="F163" s="41"/>
      <c r="G163" s="41">
        <v>112</v>
      </c>
      <c r="H163" s="41">
        <v>112</v>
      </c>
      <c r="I163" s="41"/>
      <c r="J163" s="41">
        <v>704</v>
      </c>
      <c r="K163" s="42">
        <v>704</v>
      </c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24"/>
      <c r="W163" s="24"/>
      <c r="X163" s="24"/>
      <c r="Y163" s="24"/>
      <c r="Z163" s="24"/>
    </row>
    <row r="164" spans="1:26" ht="60" x14ac:dyDescent="0.2">
      <c r="A164" s="38">
        <v>116</v>
      </c>
      <c r="B164" s="39" t="s">
        <v>369</v>
      </c>
      <c r="C164" s="40">
        <v>1</v>
      </c>
      <c r="D164" s="41">
        <v>171.39</v>
      </c>
      <c r="E164" s="42">
        <v>171.39</v>
      </c>
      <c r="F164" s="41"/>
      <c r="G164" s="41">
        <v>171</v>
      </c>
      <c r="H164" s="41">
        <v>171</v>
      </c>
      <c r="I164" s="41"/>
      <c r="J164" s="41">
        <v>1073</v>
      </c>
      <c r="K164" s="42">
        <v>1073</v>
      </c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24"/>
      <c r="W164" s="24"/>
      <c r="X164" s="24"/>
      <c r="Y164" s="24"/>
      <c r="Z164" s="24"/>
    </row>
    <row r="165" spans="1:26" ht="60" x14ac:dyDescent="0.2">
      <c r="A165" s="38">
        <v>117</v>
      </c>
      <c r="B165" s="39" t="s">
        <v>371</v>
      </c>
      <c r="C165" s="40">
        <v>18</v>
      </c>
      <c r="D165" s="41">
        <v>1.43</v>
      </c>
      <c r="E165" s="42" t="s">
        <v>372</v>
      </c>
      <c r="F165" s="41"/>
      <c r="G165" s="41">
        <v>26</v>
      </c>
      <c r="H165" s="41" t="s">
        <v>373</v>
      </c>
      <c r="I165" s="41"/>
      <c r="J165" s="41">
        <v>342</v>
      </c>
      <c r="K165" s="42">
        <v>342</v>
      </c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24"/>
      <c r="W165" s="24"/>
      <c r="X165" s="24"/>
      <c r="Y165" s="24"/>
      <c r="Z165" s="24"/>
    </row>
    <row r="166" spans="1:26" ht="48" x14ac:dyDescent="0.2">
      <c r="A166" s="38">
        <v>118</v>
      </c>
      <c r="B166" s="39" t="s">
        <v>370</v>
      </c>
      <c r="C166" s="40">
        <v>4.24</v>
      </c>
      <c r="D166" s="41">
        <v>23.8</v>
      </c>
      <c r="E166" s="42">
        <v>23.8</v>
      </c>
      <c r="F166" s="41"/>
      <c r="G166" s="41">
        <v>101</v>
      </c>
      <c r="H166" s="41">
        <v>101</v>
      </c>
      <c r="I166" s="41"/>
      <c r="J166" s="41">
        <v>632</v>
      </c>
      <c r="K166" s="42">
        <v>632</v>
      </c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24"/>
      <c r="W166" s="24"/>
      <c r="X166" s="24"/>
      <c r="Y166" s="24"/>
      <c r="Z166" s="24"/>
    </row>
    <row r="167" spans="1:26" ht="72" x14ac:dyDescent="0.2">
      <c r="A167" s="38">
        <v>119</v>
      </c>
      <c r="B167" s="39" t="s">
        <v>374</v>
      </c>
      <c r="C167" s="40" t="s">
        <v>517</v>
      </c>
      <c r="D167" s="41">
        <v>25.08</v>
      </c>
      <c r="E167" s="42">
        <v>25.08</v>
      </c>
      <c r="F167" s="41"/>
      <c r="G167" s="41"/>
      <c r="H167" s="41"/>
      <c r="I167" s="41"/>
      <c r="J167" s="41">
        <v>3</v>
      </c>
      <c r="K167" s="42">
        <v>3</v>
      </c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24"/>
      <c r="W167" s="24"/>
      <c r="X167" s="24"/>
      <c r="Y167" s="24"/>
      <c r="Z167" s="24"/>
    </row>
    <row r="168" spans="1:26" ht="72" x14ac:dyDescent="0.2">
      <c r="A168" s="38">
        <v>120</v>
      </c>
      <c r="B168" s="39" t="s">
        <v>376</v>
      </c>
      <c r="C168" s="40">
        <v>1</v>
      </c>
      <c r="D168" s="41">
        <v>108.63</v>
      </c>
      <c r="E168" s="42" t="s">
        <v>377</v>
      </c>
      <c r="F168" s="41">
        <v>52.17</v>
      </c>
      <c r="G168" s="41">
        <v>109</v>
      </c>
      <c r="H168" s="41" t="s">
        <v>378</v>
      </c>
      <c r="I168" s="41">
        <v>52</v>
      </c>
      <c r="J168" s="41">
        <v>789</v>
      </c>
      <c r="K168" s="42" t="s">
        <v>379</v>
      </c>
      <c r="L168" s="42"/>
      <c r="M168" s="42"/>
      <c r="N168" s="42"/>
      <c r="O168" s="42"/>
      <c r="P168" s="42"/>
      <c r="Q168" s="42"/>
      <c r="R168" s="42"/>
      <c r="S168" s="42"/>
      <c r="T168" s="42"/>
      <c r="U168" s="42">
        <v>202</v>
      </c>
      <c r="V168" s="24"/>
      <c r="W168" s="24"/>
      <c r="X168" s="24"/>
      <c r="Y168" s="24"/>
      <c r="Z168" s="24"/>
    </row>
    <row r="169" spans="1:26" ht="60" x14ac:dyDescent="0.2">
      <c r="A169" s="38">
        <v>121</v>
      </c>
      <c r="B169" s="39" t="s">
        <v>380</v>
      </c>
      <c r="C169" s="40" t="s">
        <v>518</v>
      </c>
      <c r="D169" s="41">
        <v>17.54</v>
      </c>
      <c r="E169" s="42">
        <v>4.99</v>
      </c>
      <c r="F169" s="41" t="s">
        <v>382</v>
      </c>
      <c r="G169" s="41">
        <v>6</v>
      </c>
      <c r="H169" s="41">
        <v>2</v>
      </c>
      <c r="I169" s="41" t="s">
        <v>519</v>
      </c>
      <c r="J169" s="41">
        <v>54</v>
      </c>
      <c r="K169" s="42">
        <v>23</v>
      </c>
      <c r="L169" s="42"/>
      <c r="M169" s="42"/>
      <c r="N169" s="42"/>
      <c r="O169" s="42"/>
      <c r="P169" s="42"/>
      <c r="Q169" s="42"/>
      <c r="R169" s="42"/>
      <c r="S169" s="42"/>
      <c r="T169" s="42"/>
      <c r="U169" s="42" t="s">
        <v>520</v>
      </c>
      <c r="V169" s="24"/>
      <c r="W169" s="24"/>
      <c r="X169" s="24"/>
      <c r="Y169" s="24"/>
      <c r="Z169" s="24"/>
    </row>
    <row r="170" spans="1:26" ht="72" x14ac:dyDescent="0.2">
      <c r="A170" s="38">
        <v>122</v>
      </c>
      <c r="B170" s="39" t="s">
        <v>384</v>
      </c>
      <c r="C170" s="40" t="s">
        <v>518</v>
      </c>
      <c r="D170" s="41">
        <v>6.04</v>
      </c>
      <c r="E170" s="42">
        <v>0.97</v>
      </c>
      <c r="F170" s="41" t="s">
        <v>385</v>
      </c>
      <c r="G170" s="41">
        <v>2</v>
      </c>
      <c r="H170" s="41"/>
      <c r="I170" s="41">
        <v>2</v>
      </c>
      <c r="J170" s="41">
        <v>17</v>
      </c>
      <c r="K170" s="42">
        <v>5</v>
      </c>
      <c r="L170" s="42"/>
      <c r="M170" s="42"/>
      <c r="N170" s="42"/>
      <c r="O170" s="42"/>
      <c r="P170" s="42"/>
      <c r="Q170" s="42"/>
      <c r="R170" s="42"/>
      <c r="S170" s="42"/>
      <c r="T170" s="42"/>
      <c r="U170" s="42" t="s">
        <v>521</v>
      </c>
      <c r="V170" s="24"/>
      <c r="W170" s="24"/>
      <c r="X170" s="24"/>
      <c r="Y170" s="24"/>
      <c r="Z170" s="24"/>
    </row>
    <row r="171" spans="1:26" ht="72" x14ac:dyDescent="0.2">
      <c r="A171" s="43">
        <v>123</v>
      </c>
      <c r="B171" s="44" t="s">
        <v>386</v>
      </c>
      <c r="C171" s="45">
        <v>1</v>
      </c>
      <c r="D171" s="46">
        <v>968.45</v>
      </c>
      <c r="E171" s="47">
        <v>170.24</v>
      </c>
      <c r="F171" s="46" t="s">
        <v>387</v>
      </c>
      <c r="G171" s="46">
        <v>968</v>
      </c>
      <c r="H171" s="46">
        <v>170</v>
      </c>
      <c r="I171" s="46" t="s">
        <v>388</v>
      </c>
      <c r="J171" s="46">
        <v>7881</v>
      </c>
      <c r="K171" s="47">
        <v>2308</v>
      </c>
      <c r="L171" s="47"/>
      <c r="M171" s="47"/>
      <c r="N171" s="47"/>
      <c r="O171" s="47"/>
      <c r="P171" s="47"/>
      <c r="Q171" s="47"/>
      <c r="R171" s="47"/>
      <c r="S171" s="47"/>
      <c r="T171" s="47"/>
      <c r="U171" s="47" t="s">
        <v>389</v>
      </c>
      <c r="V171" s="24"/>
      <c r="W171" s="24"/>
      <c r="X171" s="24"/>
      <c r="Y171" s="24"/>
      <c r="Z171" s="24"/>
    </row>
    <row r="172" spans="1:26" ht="21" customHeight="1" x14ac:dyDescent="0.2">
      <c r="A172" s="54" t="s">
        <v>522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24"/>
      <c r="W172" s="24"/>
      <c r="X172" s="24"/>
      <c r="Y172" s="24"/>
      <c r="Z172" s="24"/>
    </row>
    <row r="173" spans="1:26" ht="48" x14ac:dyDescent="0.2">
      <c r="A173" s="38">
        <v>124</v>
      </c>
      <c r="B173" s="39" t="s">
        <v>523</v>
      </c>
      <c r="C173" s="40" t="s">
        <v>524</v>
      </c>
      <c r="D173" s="41">
        <v>601.35</v>
      </c>
      <c r="E173" s="42">
        <v>130.35</v>
      </c>
      <c r="F173" s="41" t="s">
        <v>525</v>
      </c>
      <c r="G173" s="41">
        <v>38</v>
      </c>
      <c r="H173" s="41">
        <v>8</v>
      </c>
      <c r="I173" s="41" t="s">
        <v>526</v>
      </c>
      <c r="J173" s="41">
        <v>328</v>
      </c>
      <c r="K173" s="42">
        <v>113</v>
      </c>
      <c r="L173" s="42"/>
      <c r="M173" s="42"/>
      <c r="N173" s="42"/>
      <c r="O173" s="42"/>
      <c r="P173" s="42"/>
      <c r="Q173" s="42"/>
      <c r="R173" s="42"/>
      <c r="S173" s="42"/>
      <c r="T173" s="42"/>
      <c r="U173" s="42" t="s">
        <v>527</v>
      </c>
      <c r="V173" s="24"/>
      <c r="W173" s="24"/>
      <c r="X173" s="24"/>
      <c r="Y173" s="24"/>
      <c r="Z173" s="24"/>
    </row>
    <row r="174" spans="1:26" ht="84" x14ac:dyDescent="0.2">
      <c r="A174" s="38">
        <v>125</v>
      </c>
      <c r="B174" s="39" t="s">
        <v>528</v>
      </c>
      <c r="C174" s="40" t="s">
        <v>529</v>
      </c>
      <c r="D174" s="41">
        <v>29962.21</v>
      </c>
      <c r="E174" s="42" t="s">
        <v>530</v>
      </c>
      <c r="F174" s="41" t="s">
        <v>531</v>
      </c>
      <c r="G174" s="41">
        <v>959</v>
      </c>
      <c r="H174" s="41" t="s">
        <v>532</v>
      </c>
      <c r="I174" s="41" t="s">
        <v>533</v>
      </c>
      <c r="J174" s="41">
        <v>4547</v>
      </c>
      <c r="K174" s="42" t="s">
        <v>534</v>
      </c>
      <c r="L174" s="42"/>
      <c r="M174" s="42"/>
      <c r="N174" s="42"/>
      <c r="O174" s="42"/>
      <c r="P174" s="42"/>
      <c r="Q174" s="42"/>
      <c r="R174" s="42"/>
      <c r="S174" s="42"/>
      <c r="T174" s="42"/>
      <c r="U174" s="42" t="s">
        <v>535</v>
      </c>
      <c r="V174" s="24"/>
      <c r="W174" s="24"/>
      <c r="X174" s="24"/>
      <c r="Y174" s="24"/>
      <c r="Z174" s="24"/>
    </row>
    <row r="175" spans="1:26" ht="72" x14ac:dyDescent="0.2">
      <c r="A175" s="38">
        <v>126</v>
      </c>
      <c r="B175" s="39" t="s">
        <v>536</v>
      </c>
      <c r="C175" s="40" t="s">
        <v>529</v>
      </c>
      <c r="D175" s="41">
        <v>9023.5</v>
      </c>
      <c r="E175" s="42" t="s">
        <v>537</v>
      </c>
      <c r="F175" s="41" t="s">
        <v>538</v>
      </c>
      <c r="G175" s="41">
        <v>289</v>
      </c>
      <c r="H175" s="41" t="s">
        <v>539</v>
      </c>
      <c r="I175" s="41" t="s">
        <v>540</v>
      </c>
      <c r="J175" s="41">
        <v>1309</v>
      </c>
      <c r="K175" s="42" t="s">
        <v>541</v>
      </c>
      <c r="L175" s="42"/>
      <c r="M175" s="42"/>
      <c r="N175" s="42"/>
      <c r="O175" s="42"/>
      <c r="P175" s="42"/>
      <c r="Q175" s="42"/>
      <c r="R175" s="42"/>
      <c r="S175" s="42"/>
      <c r="T175" s="42"/>
      <c r="U175" s="42" t="s">
        <v>542</v>
      </c>
      <c r="V175" s="24"/>
      <c r="W175" s="24"/>
      <c r="X175" s="24"/>
      <c r="Y175" s="24"/>
      <c r="Z175" s="24"/>
    </row>
    <row r="176" spans="1:26" ht="60" x14ac:dyDescent="0.2">
      <c r="A176" s="38">
        <v>127</v>
      </c>
      <c r="B176" s="39" t="s">
        <v>543</v>
      </c>
      <c r="C176" s="40" t="s">
        <v>544</v>
      </c>
      <c r="D176" s="41">
        <v>4.12</v>
      </c>
      <c r="E176" s="42"/>
      <c r="F176" s="41">
        <v>4.12</v>
      </c>
      <c r="G176" s="41">
        <v>37</v>
      </c>
      <c r="H176" s="41"/>
      <c r="I176" s="41">
        <v>37</v>
      </c>
      <c r="J176" s="41">
        <v>270</v>
      </c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>
        <v>270</v>
      </c>
      <c r="V176" s="24"/>
      <c r="W176" s="24"/>
      <c r="X176" s="24"/>
      <c r="Y176" s="24"/>
      <c r="Z176" s="24"/>
    </row>
    <row r="177" spans="1:26" ht="144" x14ac:dyDescent="0.2">
      <c r="A177" s="43">
        <v>128</v>
      </c>
      <c r="B177" s="44" t="s">
        <v>545</v>
      </c>
      <c r="C177" s="45" t="s">
        <v>544</v>
      </c>
      <c r="D177" s="46">
        <v>10.4</v>
      </c>
      <c r="E177" s="47"/>
      <c r="F177" s="46">
        <v>10.4</v>
      </c>
      <c r="G177" s="46">
        <v>92</v>
      </c>
      <c r="H177" s="46"/>
      <c r="I177" s="46">
        <v>92</v>
      </c>
      <c r="J177" s="46">
        <v>556</v>
      </c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>
        <v>556</v>
      </c>
      <c r="V177" s="24"/>
      <c r="W177" s="24"/>
      <c r="X177" s="24"/>
      <c r="Y177" s="24"/>
      <c r="Z177" s="24"/>
    </row>
    <row r="178" spans="1:26" ht="36" x14ac:dyDescent="0.2">
      <c r="A178" s="52" t="s">
        <v>546</v>
      </c>
      <c r="B178" s="53"/>
      <c r="C178" s="53"/>
      <c r="D178" s="53"/>
      <c r="E178" s="53"/>
      <c r="F178" s="53"/>
      <c r="G178" s="48">
        <v>29010</v>
      </c>
      <c r="H178" s="48" t="s">
        <v>547</v>
      </c>
      <c r="I178" s="48" t="s">
        <v>548</v>
      </c>
      <c r="J178" s="48">
        <v>178583</v>
      </c>
      <c r="K178" s="48" t="s">
        <v>549</v>
      </c>
      <c r="L178" s="48"/>
      <c r="M178" s="48"/>
      <c r="N178" s="48"/>
      <c r="O178" s="48"/>
      <c r="P178" s="48"/>
      <c r="Q178" s="48"/>
      <c r="R178" s="48"/>
      <c r="S178" s="48"/>
      <c r="T178" s="48"/>
      <c r="U178" s="48" t="s">
        <v>550</v>
      </c>
      <c r="V178" s="24"/>
      <c r="W178" s="24"/>
      <c r="X178" s="24"/>
      <c r="Y178" s="24"/>
      <c r="Z178" s="24"/>
    </row>
    <row r="179" spans="1:26" x14ac:dyDescent="0.2">
      <c r="A179" s="52" t="s">
        <v>551</v>
      </c>
      <c r="B179" s="53"/>
      <c r="C179" s="53"/>
      <c r="D179" s="53"/>
      <c r="E179" s="53"/>
      <c r="F179" s="53"/>
      <c r="G179" s="48">
        <v>29012</v>
      </c>
      <c r="H179" s="48"/>
      <c r="I179" s="48"/>
      <c r="J179" s="48">
        <v>178607</v>
      </c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24"/>
      <c r="W179" s="24"/>
      <c r="X179" s="24"/>
      <c r="Y179" s="24"/>
      <c r="Z179" s="24"/>
    </row>
    <row r="180" spans="1:26" x14ac:dyDescent="0.2">
      <c r="A180" s="52" t="s">
        <v>552</v>
      </c>
      <c r="B180" s="53"/>
      <c r="C180" s="53"/>
      <c r="D180" s="53"/>
      <c r="E180" s="53"/>
      <c r="F180" s="53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24"/>
      <c r="W180" s="24"/>
      <c r="X180" s="24"/>
      <c r="Y180" s="24"/>
      <c r="Z180" s="24"/>
    </row>
    <row r="181" spans="1:26" ht="36" x14ac:dyDescent="0.2">
      <c r="A181" s="52" t="s">
        <v>553</v>
      </c>
      <c r="B181" s="53"/>
      <c r="C181" s="53"/>
      <c r="D181" s="53"/>
      <c r="E181" s="53"/>
      <c r="F181" s="53"/>
      <c r="G181" s="48">
        <v>2</v>
      </c>
      <c r="H181" s="48" t="s">
        <v>327</v>
      </c>
      <c r="I181" s="48"/>
      <c r="J181" s="48">
        <v>24</v>
      </c>
      <c r="K181" s="48" t="s">
        <v>364</v>
      </c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24"/>
      <c r="W181" s="24"/>
      <c r="X181" s="24"/>
      <c r="Y181" s="24"/>
      <c r="Z181" s="24"/>
    </row>
    <row r="182" spans="1:26" x14ac:dyDescent="0.2">
      <c r="A182" s="52" t="s">
        <v>554</v>
      </c>
      <c r="B182" s="53"/>
      <c r="C182" s="53"/>
      <c r="D182" s="53"/>
      <c r="E182" s="53"/>
      <c r="F182" s="53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24"/>
      <c r="W182" s="24"/>
      <c r="X182" s="24"/>
      <c r="Y182" s="24"/>
      <c r="Z182" s="24"/>
    </row>
    <row r="183" spans="1:26" x14ac:dyDescent="0.2">
      <c r="A183" s="52" t="s">
        <v>555</v>
      </c>
      <c r="B183" s="53"/>
      <c r="C183" s="53"/>
      <c r="D183" s="53"/>
      <c r="E183" s="53"/>
      <c r="F183" s="53"/>
      <c r="G183" s="48">
        <v>4972</v>
      </c>
      <c r="H183" s="48"/>
      <c r="I183" s="48"/>
      <c r="J183" s="48">
        <v>56648</v>
      </c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24"/>
      <c r="W183" s="24"/>
      <c r="X183" s="24"/>
      <c r="Y183" s="24"/>
      <c r="Z183" s="24"/>
    </row>
    <row r="184" spans="1:26" x14ac:dyDescent="0.2">
      <c r="A184" s="52" t="s">
        <v>556</v>
      </c>
      <c r="B184" s="53"/>
      <c r="C184" s="53"/>
      <c r="D184" s="53"/>
      <c r="E184" s="53"/>
      <c r="F184" s="53"/>
      <c r="G184" s="48">
        <v>19209</v>
      </c>
      <c r="H184" s="48"/>
      <c r="I184" s="48"/>
      <c r="J184" s="48">
        <v>96230</v>
      </c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24"/>
      <c r="W184" s="24"/>
      <c r="X184" s="24"/>
      <c r="Y184" s="24"/>
      <c r="Z184" s="24"/>
    </row>
    <row r="185" spans="1:26" x14ac:dyDescent="0.2">
      <c r="A185" s="52" t="s">
        <v>557</v>
      </c>
      <c r="B185" s="53"/>
      <c r="C185" s="53"/>
      <c r="D185" s="53"/>
      <c r="E185" s="53"/>
      <c r="F185" s="53"/>
      <c r="G185" s="48">
        <v>5259</v>
      </c>
      <c r="H185" s="48"/>
      <c r="I185" s="48"/>
      <c r="J185" s="48">
        <v>31544</v>
      </c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24"/>
      <c r="W185" s="24"/>
      <c r="X185" s="24"/>
      <c r="Y185" s="24"/>
      <c r="Z185" s="24"/>
    </row>
    <row r="186" spans="1:26" x14ac:dyDescent="0.2">
      <c r="A186" s="50" t="s">
        <v>558</v>
      </c>
      <c r="B186" s="51"/>
      <c r="C186" s="51"/>
      <c r="D186" s="51"/>
      <c r="E186" s="51"/>
      <c r="F186" s="51"/>
      <c r="G186" s="49">
        <v>3766</v>
      </c>
      <c r="H186" s="49"/>
      <c r="I186" s="49"/>
      <c r="J186" s="49">
        <v>43435</v>
      </c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24"/>
      <c r="W186" s="24"/>
      <c r="X186" s="24"/>
      <c r="Y186" s="24"/>
      <c r="Z186" s="24"/>
    </row>
    <row r="187" spans="1:26" x14ac:dyDescent="0.2">
      <c r="A187" s="50" t="s">
        <v>559</v>
      </c>
      <c r="B187" s="51"/>
      <c r="C187" s="51"/>
      <c r="D187" s="51"/>
      <c r="E187" s="51"/>
      <c r="F187" s="51"/>
      <c r="G187" s="49">
        <v>2503</v>
      </c>
      <c r="H187" s="49"/>
      <c r="I187" s="49"/>
      <c r="J187" s="49">
        <v>27138</v>
      </c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24"/>
      <c r="W187" s="24"/>
      <c r="X187" s="24"/>
      <c r="Y187" s="24"/>
      <c r="Z187" s="24"/>
    </row>
    <row r="188" spans="1:26" x14ac:dyDescent="0.2">
      <c r="A188" s="50" t="s">
        <v>560</v>
      </c>
      <c r="B188" s="51"/>
      <c r="C188" s="51"/>
      <c r="D188" s="51"/>
      <c r="E188" s="51"/>
      <c r="F188" s="51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24"/>
      <c r="W188" s="24"/>
      <c r="X188" s="24"/>
      <c r="Y188" s="24"/>
      <c r="Z188" s="24"/>
    </row>
    <row r="189" spans="1:26" x14ac:dyDescent="0.2">
      <c r="A189" s="52" t="s">
        <v>561</v>
      </c>
      <c r="B189" s="53"/>
      <c r="C189" s="53"/>
      <c r="D189" s="53"/>
      <c r="E189" s="53"/>
      <c r="F189" s="53"/>
      <c r="G189" s="48">
        <v>34913</v>
      </c>
      <c r="H189" s="48"/>
      <c r="I189" s="48"/>
      <c r="J189" s="48">
        <v>245404</v>
      </c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24"/>
      <c r="W189" s="24"/>
      <c r="X189" s="24"/>
      <c r="Y189" s="24"/>
      <c r="Z189" s="24"/>
    </row>
    <row r="190" spans="1:26" x14ac:dyDescent="0.2">
      <c r="A190" s="52" t="s">
        <v>562</v>
      </c>
      <c r="B190" s="53"/>
      <c r="C190" s="53"/>
      <c r="D190" s="53"/>
      <c r="E190" s="53"/>
      <c r="F190" s="53"/>
      <c r="G190" s="48">
        <v>368</v>
      </c>
      <c r="H190" s="48"/>
      <c r="I190" s="48"/>
      <c r="J190" s="48">
        <v>3776</v>
      </c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24"/>
      <c r="W190" s="24"/>
      <c r="X190" s="24"/>
      <c r="Y190" s="24"/>
      <c r="Z190" s="24"/>
    </row>
    <row r="191" spans="1:26" x14ac:dyDescent="0.2">
      <c r="A191" s="52" t="s">
        <v>563</v>
      </c>
      <c r="B191" s="53"/>
      <c r="C191" s="53"/>
      <c r="D191" s="53"/>
      <c r="E191" s="53"/>
      <c r="F191" s="53"/>
      <c r="G191" s="48">
        <v>35281</v>
      </c>
      <c r="H191" s="48"/>
      <c r="I191" s="48"/>
      <c r="J191" s="48">
        <v>249180</v>
      </c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24"/>
      <c r="W191" s="24"/>
      <c r="X191" s="24"/>
      <c r="Y191" s="24"/>
      <c r="Z191" s="24"/>
    </row>
    <row r="192" spans="1:26" x14ac:dyDescent="0.2">
      <c r="A192" s="50" t="s">
        <v>564</v>
      </c>
      <c r="B192" s="51"/>
      <c r="C192" s="51"/>
      <c r="D192" s="51"/>
      <c r="E192" s="51"/>
      <c r="F192" s="51"/>
      <c r="G192" s="49">
        <v>35281</v>
      </c>
      <c r="H192" s="49"/>
      <c r="I192" s="49"/>
      <c r="J192" s="49">
        <v>249180</v>
      </c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24"/>
      <c r="W192" s="24"/>
      <c r="X192" s="24"/>
      <c r="Y192" s="24"/>
      <c r="Z192" s="24"/>
    </row>
    <row r="193" spans="1:26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4"/>
      <c r="W193" s="24"/>
      <c r="X193" s="24"/>
      <c r="Y193" s="24"/>
      <c r="Z193" s="24"/>
    </row>
    <row r="194" spans="1:26" x14ac:dyDescent="0.2">
      <c r="A194" s="25"/>
      <c r="B194" s="29" t="s">
        <v>23</v>
      </c>
      <c r="C194" s="30"/>
      <c r="D194" s="31"/>
      <c r="E194" s="31"/>
      <c r="F194" s="30"/>
      <c r="G194" s="32">
        <f>IF(ISBLANK(X20),"",ROUND(Y20/X20,2)*100)</f>
        <v>76</v>
      </c>
      <c r="H194" s="4"/>
      <c r="I194" s="4"/>
      <c r="J194" s="32">
        <f>IF(ISBLANK(X21),"",ROUND(Y21/X21,2)*100)</f>
        <v>77</v>
      </c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24"/>
      <c r="W194" s="24"/>
      <c r="X194" s="24"/>
      <c r="Y194" s="24"/>
      <c r="Z194" s="24"/>
    </row>
    <row r="195" spans="1:26" x14ac:dyDescent="0.2">
      <c r="A195" s="25"/>
      <c r="B195" s="29" t="s">
        <v>24</v>
      </c>
      <c r="C195" s="30"/>
      <c r="D195" s="31"/>
      <c r="E195" s="31"/>
      <c r="F195" s="30"/>
      <c r="G195" s="20">
        <f>IF(ISBLANK(X20),"",ROUND(Z20/X20,2)*100)</f>
        <v>50</v>
      </c>
      <c r="H195" s="6"/>
      <c r="I195" s="6"/>
      <c r="J195" s="20">
        <f>IF(ISBLANK(X21),"",ROUND(Z21/X21,2)*100)</f>
        <v>48</v>
      </c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24"/>
      <c r="W195" s="24"/>
      <c r="X195" s="24"/>
      <c r="Y195" s="24"/>
      <c r="Z195" s="24"/>
    </row>
    <row r="196" spans="1:26" x14ac:dyDescent="0.2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24"/>
      <c r="W196" s="24"/>
      <c r="X196" s="24"/>
      <c r="Y196" s="24"/>
      <c r="Z196" s="24"/>
    </row>
    <row r="197" spans="1:26" x14ac:dyDescent="0.2">
      <c r="A197" s="35" t="s">
        <v>32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x14ac:dyDescent="0.2">
      <c r="A198" s="2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x14ac:dyDescent="0.2">
      <c r="A199" s="35" t="s">
        <v>33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x14ac:dyDescent="0.2">
      <c r="A200" s="21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6"/>
      <c r="W200" s="6"/>
      <c r="X200" s="6"/>
      <c r="Y200" s="6"/>
      <c r="Z200" s="6"/>
    </row>
    <row r="201" spans="1:26" x14ac:dyDescent="0.2">
      <c r="V201" s="26"/>
      <c r="W201" s="26"/>
      <c r="X201" s="26"/>
      <c r="Y201" s="26"/>
      <c r="Z201" s="26"/>
    </row>
  </sheetData>
  <mergeCells count="60"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  <mergeCell ref="A69:U69"/>
    <mergeCell ref="J18:K18"/>
    <mergeCell ref="J19:K19"/>
    <mergeCell ref="A11:U11"/>
    <mergeCell ref="A12:U12"/>
    <mergeCell ref="A13:U13"/>
    <mergeCell ref="A14:U14"/>
    <mergeCell ref="J16:U16"/>
    <mergeCell ref="G17:H17"/>
    <mergeCell ref="A26:A28"/>
    <mergeCell ref="B26:B28"/>
    <mergeCell ref="C26:C28"/>
    <mergeCell ref="D26:F26"/>
    <mergeCell ref="D27:D28"/>
    <mergeCell ref="J26:U26"/>
    <mergeCell ref="G27:G28"/>
    <mergeCell ref="A30:U30"/>
    <mergeCell ref="A42:U42"/>
    <mergeCell ref="A43:U43"/>
    <mergeCell ref="A52:U52"/>
    <mergeCell ref="A55:U55"/>
    <mergeCell ref="A145:U145"/>
    <mergeCell ref="A81:U81"/>
    <mergeCell ref="A82:U82"/>
    <mergeCell ref="A87:U87"/>
    <mergeCell ref="A92:U92"/>
    <mergeCell ref="A109:U109"/>
    <mergeCell ref="A120:U120"/>
    <mergeCell ref="A121:U121"/>
    <mergeCell ref="A131:U131"/>
    <mergeCell ref="A135:U135"/>
    <mergeCell ref="A136:U136"/>
    <mergeCell ref="A140:U140"/>
    <mergeCell ref="A187:F187"/>
    <mergeCell ref="A161:U161"/>
    <mergeCell ref="A172:U172"/>
    <mergeCell ref="A178:F178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8:F188"/>
    <mergeCell ref="A189:F189"/>
    <mergeCell ref="A190:F190"/>
    <mergeCell ref="A191:F191"/>
    <mergeCell ref="A192:F19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Залялютдинова Дина Галимьяновна</cp:lastModifiedBy>
  <cp:lastPrinted>2011-09-08T07:56:05Z</cp:lastPrinted>
  <dcterms:created xsi:type="dcterms:W3CDTF">2003-01-28T12:33:10Z</dcterms:created>
  <dcterms:modified xsi:type="dcterms:W3CDTF">2020-03-16T09:51:37Z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