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'1.1.'!$D$12:$D$1131</definedName>
    <definedName name="Nomenclatura" localSheetId="2">'1.2. '!$D$5:$D$1134</definedName>
    <definedName name="Print_Area" localSheetId="0">'1.1.'!$A$1:$Y$21</definedName>
    <definedName name="Print_Area" localSheetId="2">'1.2. '!$B$1:$O$24</definedName>
    <definedName name="Print_Area" localSheetId="3">'1.3.'!$A$1:$Z$41</definedName>
    <definedName name="Print_Area" localSheetId="4">'Реквизиты Участника закупки'!$A$1:$B$39</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'1.1.'!$M$12:$M$65539</definedName>
    <definedName name="НаименованиеПредметаЗакупки">'1.1.'!$D$9</definedName>
    <definedName name="НомерСертификатаИмя">'1.1.'!$K$12:$K$65539</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'1.1.'!$AA$16:$AA$17</definedName>
    <definedName name="ТехническиеХарактеристики">'1.1.'!$H$9</definedName>
    <definedName name="ЦенаИнфо1">'1.1.'!$B$15</definedName>
    <definedName name="ЦенаИнфо2">'1.1.'!$B$16</definedName>
    <definedName name="ШапкаСтоимостьЗаЕдиницу">'1.1.'!$T$9</definedName>
  </definedNames>
  <calcPr calcId="145621"/>
</workbook>
</file>

<file path=xl/calcChain.xml><?xml version="1.0" encoding="utf-8"?>
<calcChain xmlns="http://schemas.openxmlformats.org/spreadsheetml/2006/main">
  <c r="AH11" i="1" l="1"/>
  <c r="AG11" i="1"/>
  <c r="AF11" i="1"/>
  <c r="AE11" i="1"/>
  <c r="AD11" i="1"/>
  <c r="Z11" i="1"/>
  <c r="W11" i="1"/>
  <c r="X11" i="1" s="1"/>
  <c r="Y11" i="1" l="1"/>
  <c r="AA11" i="1" s="1"/>
  <c r="AI11" i="1" s="1"/>
  <c r="AB11" i="1"/>
  <c r="AC11" i="1"/>
  <c r="AI7" i="1" l="1"/>
  <c r="B3" i="4" l="1"/>
  <c r="B3" i="6" l="1"/>
  <c r="A3" i="2" l="1"/>
  <c r="H3" i="1" l="1"/>
  <c r="B16" i="1" l="1"/>
  <c r="B15" i="1"/>
  <c r="E6" i="7" l="1"/>
  <c r="D6" i="7"/>
  <c r="F6" i="7"/>
  <c r="G6" i="7"/>
  <c r="B3" i="2" l="1"/>
  <c r="D3" i="4"/>
  <c r="F3" i="6"/>
  <c r="H4" i="1" l="1"/>
  <c r="H7" i="1" l="1"/>
  <c r="H1" i="1" l="1"/>
  <c r="AI8" i="1" l="1"/>
  <c r="M4" i="6"/>
  <c r="N4" i="6" s="1"/>
  <c r="Y13" i="1"/>
  <c r="Y14" i="1"/>
  <c r="Y12" i="1" l="1"/>
  <c r="H2" i="1" l="1"/>
</calcChain>
</file>

<file path=xl/sharedStrings.xml><?xml version="1.0" encoding="utf-8"?>
<sst xmlns="http://schemas.openxmlformats.org/spreadsheetml/2006/main" count="407" uniqueCount="222">
  <si>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</si>
  <si>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</si>
  <si>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</si>
  <si>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</si>
  <si>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</si>
  <si>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</si>
  <si>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</si>
  <si>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</si>
  <si>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</si>
  <si>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</si>
  <si>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</si>
  <si>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</si>
  <si>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</si>
  <si>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</si>
  <si>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</si>
  <si>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</si>
  <si>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</si>
  <si>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</si>
  <si>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</si>
  <si>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</si>
  <si>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</si>
  <si>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</si>
  <si>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</si>
  <si>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</si>
  <si>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</si>
  <si>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</si>
  <si>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</si>
  <si>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</si>
  <si>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</si>
  <si>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</si>
  <si>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</si>
  <si>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</si>
  <si>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</si>
  <si>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</si>
  <si>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</si>
  <si>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</si>
  <si>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</si>
  <si>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</si>
  <si>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</si>
  <si>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</si>
  <si>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</si>
  <si>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</si>
  <si>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</si>
  <si>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</si>
  <si>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</si>
  <si>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</si>
  <si>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</si>
  <si>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</si>
  <si>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</si>
  <si>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</si>
  <si>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</si>
  <si>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</si>
  <si>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</si>
  <si>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</si>
  <si>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</si>
  <si>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</si>
  <si>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</si>
  <si>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</si>
  <si>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</si>
  <si>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</si>
  <si>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</si>
  <si>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</si>
  <si>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</si>
  <si>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</si>
  <si>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</si>
  <si>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</si>
  <si>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</si>
  <si>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</si>
  <si>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</si>
  <si>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</si>
  <si>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</si>
  <si>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</si>
  <si>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</si>
  <si>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</si>
  <si>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</si>
  <si>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</si>
  <si>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</si>
  <si>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</si>
  <si>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</si>
  <si>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</si>
  <si>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</si>
  <si>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</si>
  <si>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</si>
  <si>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</si>
  <si>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</si>
  <si>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</si>
  <si>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</si>
  <si>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</si>
  <si>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</si>
  <si>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</si>
  <si>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</si>
  <si>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</si>
  <si>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</si>
  <si>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</si>
  <si>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</si>
  <si>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</si>
  <si>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</si>
  <si>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</si>
  <si>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</si>
  <si>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</si>
  <si>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</si>
  <si>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</si>
  <si>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</si>
  <si>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</si>
  <si>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</si>
  <si>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</si>
  <si>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</si>
  <si>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</si>
  <si>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</si>
  <si>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</si>
  <si>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</si>
  <si>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</si>
  <si>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</si>
  <si>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</si>
  <si>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</si>
  <si>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</si>
  <si>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</si>
  <si>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</si>
  <si>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</si>
  <si>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</si>
  <si>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</si>
  <si>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</si>
  <si>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</si>
  <si>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</si>
  <si>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</si>
  <si>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</si>
  <si>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</si>
  <si>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</si>
  <si>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</si>
  <si>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</si>
  <si>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</si>
  <si>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</si>
  <si>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</si>
  <si>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</si>
  <si>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</si>
  <si>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</si>
  <si>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</si>
  <si>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</si>
  <si>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</si>
  <si>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</si>
  <si>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</si>
  <si>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</si>
  <si>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</si>
  <si>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</si>
  <si>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</si>
  <si>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</si>
  <si>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</si>
  <si>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</si>
  <si>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</si>
  <si>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</si>
  <si>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</si>
  <si>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</si>
  <si>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</si>
  <si>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</si>
  <si>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</si>
  <si>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</si>
  <si>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</si>
  <si>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</si>
  <si>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</si>
  <si>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</si>
  <si>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</si>
  <si>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</si>
  <si>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</si>
  <si>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</si>
  <si>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</si>
  <si>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</si>
  <si>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</si>
  <si>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</si>
  <si>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</si>
  <si>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</si>
  <si>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</si>
  <si>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</si>
  <si>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</si>
  <si>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</si>
  <si>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</si>
  <si>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</si>
  <si>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</si>
  <si>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</si>
  <si>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</si>
  <si>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</si>
  <si>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</si>
  <si>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</si>
  <si>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</si>
  <si>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</si>
  <si>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</si>
  <si>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</si>
  <si>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</si>
  <si>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</si>
  <si>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</si>
  <si>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</si>
  <si>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</si>
  <si>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</si>
  <si>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</si>
  <si>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Наименование, марка и модель товара</t>
  </si>
  <si>
    <t>Номер  сертификата добровольной сертификации / НЕТ</t>
  </si>
  <si>
    <t>21</t>
  </si>
  <si>
    <r>
      <t xml:space="preserve">·     </t>
    </r>
    <r>
      <rPr>
        <sz val="12"/>
        <rFont val="Times New Roman"/>
        <family val="1"/>
        <charset val="204"/>
      </rPr>
      <t>«Или эквивалент»;</t>
    </r>
  </si>
  <si>
    <r>
      <t xml:space="preserve">·     </t>
    </r>
    <r>
      <rPr>
        <sz val="12"/>
        <rFont val="Times New Roman"/>
        <family val="1"/>
        <charset val="204"/>
      </rPr>
      <t>«Технические характеристики и комплектация, гарантийный срок»;</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</si>
  <si>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</si>
  <si>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t>·     «Номер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(за исключением сертификата 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t>
    </r>
  </si>
  <si>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</si>
  <si>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</si>
  <si>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</si>
  <si>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Филиалы (наименования и почтовые адреса)</t>
  </si>
  <si>
    <t>Филиал Северо-Западный, Санкт-Петербург, ул. Зверинская, д. 10</t>
  </si>
  <si>
    <t>Контактный телефон Участника (с указанием кода города)</t>
  </si>
  <si>
    <t>Сведения из Документации/Извещения о закупке</t>
  </si>
  <si>
    <r>
      <t xml:space="preserve">·     «Номер сертификата 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t>
    </r>
  </si>
  <si>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</si>
  <si>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t>Баллы добровольной сертификации</t>
  </si>
  <si>
    <t>820b4fde-a0a2-4e7e-8b6d-26a2a003a4a0</t>
  </si>
  <si>
    <t>Укажите номер сертификата или выберите &lt;&lt;Нет&gt;&gt;</t>
  </si>
  <si>
    <t>Комплект</t>
  </si>
  <si>
    <t>11085</t>
  </si>
  <si>
    <t>Акционерное общество "Челябинскгоргаз"</t>
  </si>
  <si>
    <t>454087, г Челябинск, ул Рылеева д 8</t>
  </si>
  <si>
    <t>Иное</t>
  </si>
  <si>
    <t>Запрос предложений в электронной форме</t>
  </si>
  <si>
    <t>42565673-cb1f-4555-a7fd-dcdde400a3cc</t>
  </si>
  <si>
    <t>15688b93-0f01-447f-9587-644674187315</t>
  </si>
  <si>
    <t>eebccadf-93e2-11e9-83e1-005056b8f04c</t>
  </si>
  <si>
    <t xml:space="preserve">Заземлитель анодный АЗМ-3ХК-СУГАЗ-2, глубинный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</si>
</sst>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3"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sz val="11"/>
      <color indexed="8"/>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13">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5" fillId="0" borderId="0" xfId="0" applyFont="1" applyBorder="1" applyAlignment="1">
      <alignment horizontal="center" vertical="center"/>
    </xf>
    <xf numFmtId="0" fontId="13" fillId="0" borderId="15" xfId="0" applyFont="1" applyBorder="1" applyAlignment="1">
      <alignment horizontal="center" vertical="center" wrapText="1"/>
    </xf>
    <xf numFmtId="49" fontId="13" fillId="0" borderId="15" xfId="0" applyNumberFormat="1" applyFont="1" applyBorder="1" applyAlignment="1">
      <alignment horizontal="center" vertical="center" wrapText="1"/>
    </xf>
    <xf numFmtId="0" fontId="32" fillId="0" borderId="0" xfId="0" applyNumberFormat="1" applyFont="1" applyFill="1" applyBorder="1" applyAlignment="1" applyProtection="1">
      <alignment wrapText="1"/>
    </xf>
    <xf numFmtId="0" fontId="5" fillId="0" borderId="16" xfId="0" applyNumberFormat="1" applyFont="1" applyFill="1" applyBorder="1" applyAlignment="1" applyProtection="1">
      <alignment horizontal="left" vertical="center"/>
    </xf>
    <xf numFmtId="0" fontId="5" fillId="0" borderId="16" xfId="0" applyNumberFormat="1" applyFont="1" applyFill="1" applyBorder="1" applyAlignment="1" applyProtection="1">
      <alignment horizontal="left" vertical="center" wrapText="1"/>
    </xf>
    <xf numFmtId="1" fontId="5" fillId="0" borderId="16" xfId="0" applyNumberFormat="1" applyFont="1" applyFill="1" applyBorder="1" applyAlignment="1" applyProtection="1">
      <alignment horizontal="left" vertical="center" wrapText="1"/>
    </xf>
    <xf numFmtId="0" fontId="12" fillId="0" borderId="16" xfId="0" applyNumberFormat="1" applyFont="1" applyFill="1" applyBorder="1" applyAlignment="1" applyProtection="1">
      <alignment horizontal="left" vertical="center"/>
    </xf>
    <xf numFmtId="0" fontId="31" fillId="0" borderId="16" xfId="0" applyNumberFormat="1" applyFont="1" applyFill="1" applyBorder="1" applyAlignment="1" applyProtection="1">
      <alignment horizontal="left" vertical="center" wrapText="1"/>
    </xf>
    <xf numFmtId="0" fontId="31" fillId="0" borderId="16" xfId="0" applyNumberFormat="1" applyFont="1" applyFill="1" applyBorder="1" applyAlignment="1" applyProtection="1">
      <alignment horizontal="left" vertical="center"/>
    </xf>
    <xf numFmtId="49" fontId="13" fillId="2" borderId="16" xfId="0" applyNumberFormat="1" applyFont="1" applyFill="1" applyBorder="1" applyAlignment="1">
      <alignment horizontal="left" wrapText="1"/>
    </xf>
    <xf numFmtId="0" fontId="1" fillId="0" borderId="17" xfId="0" applyNumberFormat="1" applyFont="1" applyFill="1" applyBorder="1" applyAlignment="1" applyProtection="1">
      <alignment horizontal="left" vertical="center"/>
    </xf>
    <xf numFmtId="49" fontId="30" fillId="2" borderId="16" xfId="0" applyNumberFormat="1" applyFont="1" applyFill="1" applyBorder="1" applyAlignment="1" applyProtection="1"/>
    <xf numFmtId="0" fontId="13" fillId="0" borderId="1" xfId="0" applyFont="1" applyBorder="1" applyAlignment="1">
      <alignment horizontal="left" vertical="center" wrapText="1"/>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20" fillId="0" borderId="0" xfId="0" applyFont="1" applyAlignment="1">
      <alignment horizontal="left" vertical="center" wrapText="1"/>
    </xf>
    <xf numFmtId="0" fontId="12" fillId="0" borderId="0" xfId="0" applyFont="1" applyAlignment="1">
      <alignment horizontal="left" vertical="center" wrapText="1"/>
    </xf>
    <xf numFmtId="0" fontId="11" fillId="0" borderId="0" xfId="0" applyNumberFormat="1" applyFont="1" applyFill="1" applyBorder="1" applyAlignment="1" applyProtection="1">
      <alignment horizontal="justify" vertical="center"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12" fillId="0" borderId="0" xfId="0" applyNumberFormat="1" applyFont="1" applyFill="1" applyBorder="1" applyAlignment="1" applyProtection="1">
      <alignment horizontal="justify" vertical="center" wrapText="1"/>
    </xf>
    <xf numFmtId="0" fontId="0" fillId="0" borderId="0" xfId="0" applyAlignment="1">
      <alignment horizontal="justify"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7" xfId="0" applyFont="1" applyBorder="1" applyAlignment="1">
      <alignment horizontal="left" vertical="center" wrapText="1" shrinkToFit="1"/>
    </xf>
    <xf numFmtId="49" fontId="13" fillId="0" borderId="17" xfId="0" applyNumberFormat="1" applyFont="1" applyBorder="1" applyAlignment="1">
      <alignment vertical="center" wrapText="1"/>
    </xf>
    <xf numFmtId="49" fontId="13" fillId="0" borderId="17" xfId="0" applyNumberFormat="1" applyFont="1" applyBorder="1" applyAlignment="1">
      <alignment horizontal="left" vertical="center" wrapText="1" shrinkToFit="1"/>
    </xf>
    <xf numFmtId="49" fontId="1" fillId="6" borderId="17" xfId="0" applyNumberFormat="1" applyFont="1" applyFill="1" applyBorder="1" applyAlignment="1">
      <alignment horizontal="center" vertical="center" wrapText="1" shrinkToFit="1"/>
    </xf>
    <xf numFmtId="0" fontId="1" fillId="6" borderId="17" xfId="0" applyNumberFormat="1" applyFont="1" applyFill="1" applyBorder="1" applyAlignment="1" applyProtection="1">
      <alignment horizontal="center" vertical="center" wrapText="1" shrinkToFit="1"/>
      <protection locked="0"/>
    </xf>
    <xf numFmtId="0" fontId="1" fillId="7" borderId="17" xfId="0" applyNumberFormat="1" applyFont="1" applyFill="1" applyBorder="1" applyAlignment="1" applyProtection="1">
      <alignment horizontal="center" vertical="center" wrapText="1" shrinkToFit="1"/>
    </xf>
    <xf numFmtId="0" fontId="13" fillId="6" borderId="17" xfId="0" applyFont="1" applyFill="1" applyBorder="1" applyAlignment="1" applyProtection="1">
      <alignment horizontal="left" vertical="center" wrapText="1" shrinkToFit="1"/>
      <protection locked="0"/>
    </xf>
    <xf numFmtId="0" fontId="13" fillId="6" borderId="17" xfId="0" applyFont="1" applyFill="1" applyBorder="1" applyAlignment="1" applyProtection="1">
      <alignment horizontal="center" vertical="center" wrapText="1" shrinkToFit="1"/>
      <protection locked="0"/>
    </xf>
    <xf numFmtId="167" fontId="13" fillId="0" borderId="17" xfId="0" applyNumberFormat="1" applyFont="1" applyBorder="1" applyAlignment="1">
      <alignment horizontal="left" vertical="center" wrapText="1" shrinkToFit="1"/>
    </xf>
    <xf numFmtId="2" fontId="13" fillId="7" borderId="17" xfId="0" applyNumberFormat="1" applyFont="1" applyFill="1" applyBorder="1" applyAlignment="1" applyProtection="1">
      <alignment horizontal="right" vertical="center" wrapText="1"/>
    </xf>
    <xf numFmtId="2" fontId="13" fillId="6" borderId="17" xfId="0" applyNumberFormat="1" applyFont="1" applyFill="1" applyBorder="1" applyAlignment="1" applyProtection="1">
      <alignment horizontal="right" vertical="center" wrapText="1" shrinkToFit="1"/>
      <protection locked="0"/>
    </xf>
    <xf numFmtId="9" fontId="13" fillId="6" borderId="17" xfId="0" applyNumberFormat="1" applyFont="1" applyFill="1" applyBorder="1" applyAlignment="1" applyProtection="1">
      <alignment horizontal="center" vertical="center" wrapText="1"/>
      <protection locked="0"/>
    </xf>
    <xf numFmtId="4" fontId="13" fillId="7" borderId="17" xfId="0" applyNumberFormat="1" applyFont="1" applyFill="1" applyBorder="1" applyAlignment="1" applyProtection="1">
      <alignment horizontal="right" vertical="center" wrapText="1" shrinkToFit="1"/>
      <protection hidden="1"/>
    </xf>
    <xf numFmtId="166" fontId="13" fillId="3" borderId="17" xfId="0" applyNumberFormat="1" applyFont="1" applyFill="1" applyBorder="1" applyAlignment="1" applyProtection="1">
      <alignment horizontal="center" vertical="center" wrapText="1" shrinkToFit="1"/>
      <protection hidden="1"/>
    </xf>
    <xf numFmtId="166" fontId="13" fillId="3" borderId="17" xfId="0" applyNumberFormat="1" applyFont="1" applyFill="1" applyBorder="1" applyAlignment="1" applyProtection="1">
      <alignment horizontal="center" vertical="center" wrapText="1"/>
      <protection hidden="1"/>
    </xf>
    <xf numFmtId="166" fontId="1" fillId="3" borderId="17"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P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96" customWidth="1"/>
    <col min="11" max="11" width="29.42578125" style="1" customWidth="1"/>
    <col min="12" max="12" width="9.28515625" style="1" customWidth="1"/>
    <col min="13" max="13" width="9.140625" style="1" customWidth="1"/>
    <col min="14" max="15" width="0.140625" style="1" hidden="1" customWidth="1"/>
    <col min="16" max="16" width="33.140625" style="1" customWidth="1"/>
    <col min="17" max="17" width="34.28515625" style="1" customWidth="1"/>
    <col min="18" max="19" width="15.7109375" style="96" customWidth="1"/>
    <col min="20" max="22" width="15" style="3" customWidth="1"/>
    <col min="23" max="24" width="20.7109375" style="3" customWidth="1"/>
    <col min="25" max="25" width="22.5703125" style="3" customWidth="1"/>
    <col min="26" max="26" width="25.42578125" style="3" hidden="1" customWidth="1"/>
    <col min="27" max="27" width="19.5703125" style="62" hidden="1" customWidth="1"/>
    <col min="28" max="28" width="23.5703125" style="63" hidden="1" customWidth="1"/>
    <col min="29" max="29" width="25.7109375" style="63" hidden="1" customWidth="1"/>
    <col min="30" max="30" width="32.5703125" style="63" hidden="1" customWidth="1"/>
    <col min="31" max="31" width="33.42578125" style="63" hidden="1" customWidth="1"/>
    <col min="32" max="32" width="29.7109375" style="63" hidden="1" customWidth="1"/>
    <col min="33" max="33" width="24.85546875" style="63" hidden="1" customWidth="1"/>
    <col min="34" max="34" width="27.140625" style="63" hidden="1" customWidth="1"/>
    <col min="35" max="35" width="22" style="63" hidden="1" customWidth="1"/>
    <col min="36" max="36" width="22.7109375" style="63" hidden="1" customWidth="1"/>
    <col min="37" max="40" width="26.5703125" style="63" hidden="1" customWidth="1"/>
    <col min="41" max="41" width="27.28515625" style="63" hidden="1" customWidth="1"/>
    <col min="42" max="42" width="47" style="63" hidden="1" customWidth="1"/>
    <col min="43" max="43" width="22.5703125" style="1" customWidth="1"/>
    <col min="44" max="52" width="9.140625" style="1" customWidth="1"/>
    <col min="53" max="16384" width="9.140625" style="1"/>
  </cols>
  <sheetData>
    <row r="1" spans="1:42" ht="18.75" x14ac:dyDescent="0.3">
      <c r="A1" s="1" t="s">
        <v>218</v>
      </c>
      <c r="B1" s="28" t="s">
        <v>106</v>
      </c>
      <c r="G1" s="28"/>
      <c r="H1" s="165"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65"/>
      <c r="J1" s="165"/>
      <c r="K1" s="165"/>
      <c r="L1" s="165"/>
      <c r="M1" s="165"/>
      <c r="N1" s="165"/>
      <c r="O1" s="165"/>
      <c r="P1" s="165"/>
      <c r="Q1" s="165"/>
      <c r="R1" s="100"/>
      <c r="S1" s="100"/>
      <c r="AE1" s="64" t="s">
        <v>77</v>
      </c>
      <c r="AF1" s="64"/>
      <c r="AG1" s="65"/>
      <c r="AH1" s="65"/>
      <c r="AI1" s="65"/>
      <c r="AJ1" s="66"/>
      <c r="AK1" s="158" t="s">
        <v>75</v>
      </c>
      <c r="AL1" s="158"/>
      <c r="AM1" s="158"/>
      <c r="AN1" s="158"/>
      <c r="AO1" s="158"/>
      <c r="AP1" s="158"/>
    </row>
    <row r="2" spans="1:42" ht="18.75" x14ac:dyDescent="0.3">
      <c r="A2" s="1" t="s">
        <v>219</v>
      </c>
      <c r="B2" s="28" t="s">
        <v>69</v>
      </c>
      <c r="G2" s="58"/>
      <c r="H2" s="168" t="str">
        <f>IF(SUM(Z:Z)&gt;0,"Участник не вправе предложить стоимость за единицу товара выше стоимости, указанной в колонке 15 (пункт документации 2.3.6.2.)","")</f>
        <v/>
      </c>
      <c r="I2" s="168"/>
      <c r="J2" s="168"/>
      <c r="K2" s="168"/>
      <c r="L2" s="168"/>
      <c r="M2" s="168"/>
      <c r="N2" s="168"/>
      <c r="O2" s="168"/>
      <c r="P2" s="168"/>
      <c r="Q2" s="168"/>
      <c r="R2" s="101"/>
      <c r="S2" s="101"/>
      <c r="AE2" s="64" t="s">
        <v>76</v>
      </c>
      <c r="AF2" s="64"/>
      <c r="AG2" s="65"/>
      <c r="AH2" s="65"/>
      <c r="AI2" s="65"/>
      <c r="AJ2" s="66"/>
      <c r="AK2" s="159"/>
      <c r="AL2" s="159"/>
      <c r="AM2" s="159"/>
      <c r="AN2" s="159"/>
      <c r="AO2" s="159"/>
      <c r="AP2" s="159"/>
    </row>
    <row r="3" spans="1:42" ht="27.75" customHeight="1" x14ac:dyDescent="0.3">
      <c r="B3" s="166" t="s">
        <v>217</v>
      </c>
      <c r="C3" s="166"/>
      <c r="D3" s="166"/>
      <c r="E3" s="16"/>
      <c r="F3" s="16"/>
      <c r="G3" s="16"/>
      <c r="H3" s="160" t="str">
        <f>IF(SUM(AG:AG)&gt;0,"ВНИМАНИЕ.     Колонка №4 для выбора Эквивалента заполнена НЕ верно!","")</f>
        <v/>
      </c>
      <c r="I3" s="160"/>
      <c r="J3" s="160"/>
      <c r="K3" s="160"/>
      <c r="L3" s="160"/>
      <c r="M3" s="160"/>
      <c r="N3" s="160"/>
      <c r="O3" s="160"/>
      <c r="P3" s="160"/>
      <c r="Q3" s="160"/>
      <c r="R3" s="99"/>
      <c r="S3" s="99"/>
      <c r="AE3" s="64" t="s">
        <v>78</v>
      </c>
      <c r="AF3" s="64"/>
      <c r="AG3" s="65"/>
      <c r="AH3" s="65"/>
      <c r="AI3" s="65"/>
      <c r="AJ3" s="66"/>
      <c r="AK3" s="86" t="s">
        <v>190</v>
      </c>
      <c r="AL3" s="86" t="s">
        <v>190</v>
      </c>
      <c r="AM3" s="87" t="s">
        <v>104</v>
      </c>
      <c r="AN3" s="86" t="s">
        <v>68</v>
      </c>
      <c r="AO3" s="67"/>
      <c r="AP3" s="68" t="s">
        <v>74</v>
      </c>
    </row>
    <row r="4" spans="1:42" ht="19.5" customHeight="1" x14ac:dyDescent="0.3">
      <c r="A4" s="1" t="s">
        <v>220</v>
      </c>
      <c r="B4" s="89"/>
      <c r="C4" s="89"/>
      <c r="D4" s="89">
        <v>192357</v>
      </c>
      <c r="E4" s="16"/>
      <c r="F4" s="16"/>
      <c r="G4" s="16"/>
      <c r="H4" s="160" t="str">
        <f>IF(SUM(AE:AE)&gt;0,"ВНИМАНИЕ.   В столбце 4 выбрано значение ""Да"", необходимо заполнить столбец 5 в соответствии с технической и иной документацией на товар!","")</f>
        <v/>
      </c>
      <c r="I4" s="160"/>
      <c r="J4" s="160"/>
      <c r="K4" s="160"/>
      <c r="L4" s="160"/>
      <c r="M4" s="160"/>
      <c r="N4" s="160"/>
      <c r="O4" s="160"/>
      <c r="P4" s="160"/>
      <c r="Q4" s="160"/>
      <c r="R4" s="160"/>
      <c r="S4" s="160"/>
      <c r="T4" s="160"/>
      <c r="U4" s="160"/>
      <c r="V4" s="160"/>
      <c r="W4" s="160"/>
      <c r="X4" s="160"/>
      <c r="Y4" s="160"/>
      <c r="AE4" s="64"/>
      <c r="AF4" s="64"/>
      <c r="AG4" s="65"/>
      <c r="AH4" s="65"/>
      <c r="AI4" s="65"/>
      <c r="AJ4" s="66"/>
      <c r="AK4" s="93" t="s">
        <v>113</v>
      </c>
      <c r="AL4" s="93" t="s">
        <v>113</v>
      </c>
      <c r="AM4" s="95" t="s">
        <v>74</v>
      </c>
      <c r="AN4" s="93" t="s">
        <v>114</v>
      </c>
      <c r="AO4" s="90"/>
      <c r="AP4" s="94"/>
    </row>
    <row r="5" spans="1:42" ht="19.5" customHeight="1" x14ac:dyDescent="0.3">
      <c r="B5" s="92"/>
      <c r="C5" s="92"/>
      <c r="D5" s="92"/>
      <c r="E5" s="16"/>
      <c r="F5" s="16"/>
      <c r="G5" s="16"/>
      <c r="H5" s="160"/>
      <c r="I5" s="160"/>
      <c r="J5" s="160"/>
      <c r="K5" s="160"/>
      <c r="L5" s="160"/>
      <c r="M5" s="160"/>
      <c r="N5" s="160"/>
      <c r="O5" s="160"/>
      <c r="P5" s="160"/>
      <c r="Q5" s="160"/>
      <c r="R5" s="160"/>
      <c r="S5" s="160"/>
      <c r="T5" s="160"/>
      <c r="U5" s="160"/>
      <c r="V5" s="160"/>
      <c r="W5" s="160"/>
      <c r="X5" s="160"/>
      <c r="Y5" s="160"/>
      <c r="AE5" s="64"/>
      <c r="AF5" s="64"/>
      <c r="AG5" s="65"/>
      <c r="AH5" s="65"/>
      <c r="AI5" s="65"/>
      <c r="AJ5" s="66"/>
      <c r="AK5" s="102" t="s">
        <v>128</v>
      </c>
      <c r="AL5" s="102" t="s">
        <v>128</v>
      </c>
      <c r="AM5" s="102" t="s">
        <v>129</v>
      </c>
      <c r="AO5" s="90"/>
      <c r="AP5" s="94"/>
    </row>
    <row r="6" spans="1:42" ht="23.25" customHeight="1" x14ac:dyDescent="0.3">
      <c r="B6" s="166" t="s">
        <v>48</v>
      </c>
      <c r="C6" s="166"/>
      <c r="D6" s="166"/>
      <c r="E6" s="167"/>
      <c r="F6" s="167"/>
      <c r="G6" s="167"/>
      <c r="H6" s="167"/>
      <c r="I6" s="167"/>
      <c r="J6" s="167"/>
      <c r="K6" s="167"/>
      <c r="L6" s="167"/>
      <c r="M6" s="167"/>
      <c r="AJ6" s="66"/>
      <c r="AK6" s="102" t="s">
        <v>130</v>
      </c>
      <c r="AL6" s="102" t="s">
        <v>130</v>
      </c>
      <c r="AM6" s="102" t="s">
        <v>129</v>
      </c>
      <c r="AO6" s="93"/>
      <c r="AP6" s="93"/>
    </row>
    <row r="7" spans="1:42" ht="57" customHeight="1" x14ac:dyDescent="0.25">
      <c r="B7" s="26"/>
      <c r="C7" s="26"/>
      <c r="D7" s="26"/>
      <c r="E7" s="25"/>
      <c r="F7" s="25"/>
      <c r="G7" s="25"/>
      <c r="H7" s="172" t="str">
        <f>IF(SUM(AI9:AI25)*100/MAX(SUM(AA10:AA22),1)&lt;50,"В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72"/>
      <c r="J7" s="172"/>
      <c r="K7" s="172"/>
      <c r="L7" s="172"/>
      <c r="M7" s="172"/>
      <c r="N7" s="172"/>
      <c r="O7" s="172"/>
      <c r="P7" s="172"/>
      <c r="Q7" s="172"/>
      <c r="AE7" s="164" t="s">
        <v>209</v>
      </c>
      <c r="AF7" s="164"/>
      <c r="AG7" s="164"/>
      <c r="AH7" s="164"/>
      <c r="AI7" s="69">
        <f>IF(SUM(M:M)=0,0,SUMIFS(M:M,J:J,"&lt;&gt;",J:J,"&lt;&gt;нет",J:J,"&lt;&gt;Укажите номер сертификата или выберите &lt;&lt;Нет&gt;&gt;")/SUM(M:M)*100)</f>
        <v>0</v>
      </c>
      <c r="AJ7" s="66"/>
      <c r="AK7" s="141" t="s">
        <v>46</v>
      </c>
      <c r="AL7" s="140" t="s">
        <v>46</v>
      </c>
      <c r="AM7" s="139" t="s">
        <v>160</v>
      </c>
      <c r="AN7" s="141" t="s">
        <v>46</v>
      </c>
    </row>
    <row r="8" spans="1:42" ht="27.6" customHeight="1" x14ac:dyDescent="0.25">
      <c r="A8" s="108" t="s">
        <v>5</v>
      </c>
      <c r="B8" s="32"/>
      <c r="C8" s="107" t="s">
        <v>6</v>
      </c>
      <c r="D8" s="106" t="s">
        <v>206</v>
      </c>
      <c r="E8" s="106"/>
      <c r="F8" s="169" t="s">
        <v>10</v>
      </c>
      <c r="G8" s="170"/>
      <c r="H8" s="170"/>
      <c r="I8" s="170"/>
      <c r="J8" s="170"/>
      <c r="K8" s="170"/>
      <c r="L8" s="170"/>
      <c r="M8" s="170"/>
      <c r="N8" s="170"/>
      <c r="O8" s="170"/>
      <c r="P8" s="170"/>
      <c r="Q8" s="170"/>
      <c r="R8" s="170"/>
      <c r="S8" s="170"/>
      <c r="T8" s="170"/>
      <c r="U8" s="170"/>
      <c r="V8" s="170"/>
      <c r="W8" s="170"/>
      <c r="X8" s="170"/>
      <c r="Y8" s="171"/>
      <c r="Z8" s="83"/>
      <c r="AA8" s="70"/>
      <c r="AE8" s="164" t="s">
        <v>73</v>
      </c>
      <c r="AF8" s="164"/>
      <c r="AG8" s="164"/>
      <c r="AH8" s="164"/>
      <c r="AI8" s="69">
        <f>IF(SUM(M:M)=0,0,SUMIFS(M:M,K:K,"&lt;&gt;",K:K,"&lt;&gt;нет",K:K,"&lt;&gt;Укажите номер сертификата или выберите &lt;&lt;Нет&gt;&gt;")/SUM(M:M)*100)</f>
        <v>0</v>
      </c>
      <c r="AJ8" s="66"/>
      <c r="AK8" s="141" t="s">
        <v>47</v>
      </c>
      <c r="AL8" s="140" t="s">
        <v>47</v>
      </c>
      <c r="AM8" s="139" t="s">
        <v>161</v>
      </c>
      <c r="AN8" s="141" t="s">
        <v>47</v>
      </c>
    </row>
    <row r="9" spans="1:42" ht="100.5" customHeight="1" x14ac:dyDescent="0.25">
      <c r="A9" s="5"/>
      <c r="B9" s="6" t="s">
        <v>0</v>
      </c>
      <c r="C9" s="6"/>
      <c r="D9" s="104" t="s">
        <v>11</v>
      </c>
      <c r="E9" s="7" t="s">
        <v>188</v>
      </c>
      <c r="F9" s="91" t="s">
        <v>186</v>
      </c>
      <c r="G9" s="32" t="s">
        <v>193</v>
      </c>
      <c r="H9" s="7" t="s">
        <v>1</v>
      </c>
      <c r="I9" s="6" t="s">
        <v>12</v>
      </c>
      <c r="J9" s="145" t="s">
        <v>194</v>
      </c>
      <c r="K9" s="6" t="s">
        <v>71</v>
      </c>
      <c r="L9" s="6" t="s">
        <v>2</v>
      </c>
      <c r="M9" s="6" t="s">
        <v>19</v>
      </c>
      <c r="N9" s="6" t="s">
        <v>7</v>
      </c>
      <c r="O9" s="6" t="s">
        <v>72</v>
      </c>
      <c r="P9" s="6" t="s">
        <v>3</v>
      </c>
      <c r="Q9" s="6" t="s">
        <v>4</v>
      </c>
      <c r="R9" s="6" t="s">
        <v>131</v>
      </c>
      <c r="S9" s="6" t="s">
        <v>132</v>
      </c>
      <c r="T9" s="8" t="s">
        <v>97</v>
      </c>
      <c r="U9" s="8" t="s">
        <v>100</v>
      </c>
      <c r="V9" s="8" t="s">
        <v>122</v>
      </c>
      <c r="W9" s="8" t="s">
        <v>99</v>
      </c>
      <c r="X9" s="8" t="s">
        <v>95</v>
      </c>
      <c r="Y9" s="8" t="s">
        <v>98</v>
      </c>
      <c r="Z9" s="10"/>
      <c r="AA9" s="70"/>
      <c r="AJ9" s="66"/>
      <c r="AK9" s="142" t="s">
        <v>162</v>
      </c>
      <c r="AL9" s="142" t="s">
        <v>162</v>
      </c>
      <c r="AM9" s="142" t="s">
        <v>163</v>
      </c>
      <c r="AN9" s="143" t="s">
        <v>164</v>
      </c>
    </row>
    <row r="10" spans="1:42" x14ac:dyDescent="0.25">
      <c r="A10" s="9"/>
      <c r="B10" s="7" t="s">
        <v>80</v>
      </c>
      <c r="C10" s="7"/>
      <c r="D10" s="7" t="s">
        <v>81</v>
      </c>
      <c r="E10" s="7" t="s">
        <v>82</v>
      </c>
      <c r="F10" s="88" t="s">
        <v>83</v>
      </c>
      <c r="G10" s="60" t="s">
        <v>84</v>
      </c>
      <c r="H10" s="7" t="s">
        <v>85</v>
      </c>
      <c r="I10" s="7" t="s">
        <v>86</v>
      </c>
      <c r="J10" s="146" t="s">
        <v>87</v>
      </c>
      <c r="K10" s="7" t="s">
        <v>79</v>
      </c>
      <c r="L10" s="7" t="s">
        <v>88</v>
      </c>
      <c r="M10" s="7" t="s">
        <v>89</v>
      </c>
      <c r="N10" s="7"/>
      <c r="O10" s="7"/>
      <c r="P10" s="7" t="s">
        <v>90</v>
      </c>
      <c r="Q10" s="7" t="s">
        <v>91</v>
      </c>
      <c r="R10" s="104" t="s">
        <v>92</v>
      </c>
      <c r="S10" s="104" t="s">
        <v>123</v>
      </c>
      <c r="T10" s="104" t="s">
        <v>96</v>
      </c>
      <c r="U10" s="104" t="s">
        <v>101</v>
      </c>
      <c r="V10" s="104" t="s">
        <v>107</v>
      </c>
      <c r="W10" s="104" t="s">
        <v>133</v>
      </c>
      <c r="X10" s="104" t="s">
        <v>134</v>
      </c>
      <c r="Y10" s="104" t="s">
        <v>195</v>
      </c>
      <c r="Z10" s="83"/>
      <c r="AJ10" s="66"/>
      <c r="AK10" s="66"/>
      <c r="AL10" s="66"/>
      <c r="AM10" s="66"/>
    </row>
    <row r="11" spans="1:42" ht="77.25" customHeight="1" x14ac:dyDescent="0.45">
      <c r="A11" s="197" t="s">
        <v>210</v>
      </c>
      <c r="B11" s="197">
        <v>1</v>
      </c>
      <c r="C11" s="197">
        <v>77</v>
      </c>
      <c r="D11" s="198" t="s">
        <v>221</v>
      </c>
      <c r="E11" s="199" t="s">
        <v>74</v>
      </c>
      <c r="F11" s="200" t="s">
        <v>74</v>
      </c>
      <c r="G11" s="201" t="s">
        <v>114</v>
      </c>
      <c r="H11" s="202" t="s">
        <v>114</v>
      </c>
      <c r="I11" s="203"/>
      <c r="J11" s="203" t="s">
        <v>211</v>
      </c>
      <c r="K11" s="204" t="s">
        <v>211</v>
      </c>
      <c r="L11" s="197" t="s">
        <v>212</v>
      </c>
      <c r="M11" s="197">
        <v>230</v>
      </c>
      <c r="N11" s="197" t="s">
        <v>213</v>
      </c>
      <c r="O11" s="205">
        <v>230</v>
      </c>
      <c r="P11" s="197" t="s">
        <v>214</v>
      </c>
      <c r="Q11" s="197" t="s">
        <v>215</v>
      </c>
      <c r="R11" s="200" t="s">
        <v>216</v>
      </c>
      <c r="S11" s="206">
        <v>2473305</v>
      </c>
      <c r="T11" s="207">
        <v>0</v>
      </c>
      <c r="U11" s="208" t="s">
        <v>190</v>
      </c>
      <c r="V11" s="206">
        <v>0</v>
      </c>
      <c r="W11" s="209">
        <f>ROUND(ROUND(T11,2)*ROUND(M11,3),2)</f>
        <v>0</v>
      </c>
      <c r="X11" s="209">
        <f>ROUND(W11*IF(UPPER(U11)="20%",20,1)*IF(UPPER(U11)="18%",18,1)*IF(UPPER(U11)="10%",10,1)*IF(UPPER(U11)="НДС не облагается",0,1)/100,2)</f>
        <v>0</v>
      </c>
      <c r="Y11" s="209">
        <f>ROUND(X11+W11,2)</f>
        <v>0</v>
      </c>
      <c r="Z11" s="210">
        <f>IF(T11&gt;IF(V11=0,T11,V11),1,0)</f>
        <v>0</v>
      </c>
      <c r="AA11" s="210">
        <f t="shared" ref="AA11" si="0">Y11</f>
        <v>0</v>
      </c>
      <c r="AB11" s="210">
        <f t="shared" ref="AB11" si="1">X11</f>
        <v>0</v>
      </c>
      <c r="AC11" s="210">
        <f t="shared" ref="AC11" si="2">W11</f>
        <v>0</v>
      </c>
      <c r="AD11" s="211">
        <f t="shared" ref="AD11" si="3">IF(OR(ISBLANK(K11),K11="Укажите номер сертификата или выберите &lt;&lt;Нет&gt;&gt;"),1,0)</f>
        <v>1</v>
      </c>
      <c r="AE11" s="211">
        <f>IF(AND(E11="Да",OR(AND(F11 = "Да",ISBLANK(G11)),AND(F11 = "Да", G11 = "В соответствии с техническим заданием"),AND(F11 = "Нет",NOT(G11 = "В соответствии с техническим заданием")))),1,0)</f>
        <v>0</v>
      </c>
      <c r="AF11" s="212">
        <f>IF(AND(E11="Да",OR(AND(F11 = "Да",ISBLANK(H11)),AND(F11 = "Да", H11 = "В соответствии с техническим заданием"),AND(F11 = "Нет",NOT(H11 = "В соответствии с техническим заданием")))),1,0)</f>
        <v>0</v>
      </c>
      <c r="AG11" s="212">
        <f>IF(OR(AND(E11="Нет",F11="Нет"),AND(E11="Да",F11="Нет"),AND(E11="Да",F11="Да")),0,1)</f>
        <v>0</v>
      </c>
      <c r="AH11" s="212">
        <f>IF(AND(R11="Россия"),1,0)</f>
        <v>0</v>
      </c>
      <c r="AI11" s="212">
        <f>AA11*AH11</f>
        <v>0</v>
      </c>
      <c r="AJ11" s="72" t="s">
        <v>94</v>
      </c>
      <c r="AK11" s="66"/>
      <c r="AL11" s="66"/>
      <c r="AM11" s="66"/>
    </row>
    <row r="12" spans="1:42" ht="50.1" customHeight="1" x14ac:dyDescent="0.25">
      <c r="A12" s="161" t="s">
        <v>102</v>
      </c>
      <c r="B12" s="161"/>
      <c r="C12" s="161"/>
      <c r="D12" s="161"/>
      <c r="E12" s="161"/>
      <c r="F12" s="161"/>
      <c r="G12" s="161"/>
      <c r="H12" s="161"/>
      <c r="I12" s="161"/>
      <c r="J12" s="161"/>
      <c r="K12" s="161"/>
      <c r="L12" s="161"/>
      <c r="M12" s="161"/>
      <c r="N12" s="161"/>
      <c r="O12" s="161"/>
      <c r="P12" s="161"/>
      <c r="Q12" s="161"/>
      <c r="R12" s="161"/>
      <c r="S12" s="161"/>
      <c r="T12" s="161"/>
      <c r="U12" s="161"/>
      <c r="V12" s="161"/>
      <c r="W12" s="161"/>
      <c r="X12" s="162"/>
      <c r="Y12" s="103">
        <f>SUM(AA8:AA21)</f>
        <v>0</v>
      </c>
      <c r="Z12" s="85"/>
      <c r="AA12" s="84"/>
      <c r="AB12" s="84"/>
      <c r="AC12" s="84"/>
      <c r="AD12" s="84"/>
    </row>
    <row r="13" spans="1:42" ht="50.1" customHeight="1" x14ac:dyDescent="0.25">
      <c r="A13" s="163" t="s">
        <v>103</v>
      </c>
      <c r="B13" s="161"/>
      <c r="C13" s="161"/>
      <c r="D13" s="161"/>
      <c r="E13" s="161"/>
      <c r="F13" s="161"/>
      <c r="G13" s="161"/>
      <c r="H13" s="161"/>
      <c r="I13" s="161"/>
      <c r="J13" s="161"/>
      <c r="K13" s="161"/>
      <c r="L13" s="161"/>
      <c r="M13" s="161"/>
      <c r="N13" s="161"/>
      <c r="O13" s="161"/>
      <c r="P13" s="161"/>
      <c r="Q13" s="161"/>
      <c r="R13" s="161"/>
      <c r="S13" s="161"/>
      <c r="T13" s="161"/>
      <c r="U13" s="161"/>
      <c r="V13" s="161"/>
      <c r="W13" s="161"/>
      <c r="X13" s="162"/>
      <c r="Y13" s="103">
        <f>SUM(AC10:AC14)</f>
        <v>0</v>
      </c>
      <c r="Z13" s="85"/>
      <c r="AA13" s="84"/>
      <c r="AB13" s="84"/>
      <c r="AC13" s="84"/>
      <c r="AD13" s="84"/>
    </row>
    <row r="14" spans="1:42" ht="50.1" customHeight="1" x14ac:dyDescent="0.25">
      <c r="A14" s="163" t="s">
        <v>70</v>
      </c>
      <c r="B14" s="161"/>
      <c r="C14" s="161"/>
      <c r="D14" s="161"/>
      <c r="E14" s="161"/>
      <c r="F14" s="161"/>
      <c r="G14" s="161"/>
      <c r="H14" s="161"/>
      <c r="I14" s="161"/>
      <c r="J14" s="161"/>
      <c r="K14" s="161"/>
      <c r="L14" s="161"/>
      <c r="M14" s="161"/>
      <c r="N14" s="161"/>
      <c r="O14" s="161"/>
      <c r="P14" s="161"/>
      <c r="Q14" s="161"/>
      <c r="R14" s="161"/>
      <c r="S14" s="161"/>
      <c r="T14" s="161"/>
      <c r="U14" s="161"/>
      <c r="V14" s="161"/>
      <c r="W14" s="161"/>
      <c r="X14" s="162"/>
      <c r="Y14" s="103">
        <f>SUM(AB:AB)</f>
        <v>0</v>
      </c>
      <c r="Z14" s="85"/>
      <c r="AA14" s="84"/>
      <c r="AB14" s="84"/>
      <c r="AC14" s="84"/>
      <c r="AD14" s="84"/>
    </row>
    <row r="15" spans="1:42" ht="50.1" customHeight="1" x14ac:dyDescent="0.25">
      <c r="B15" s="138" t="str">
        <f>AL7</f>
        <v xml:space="preserve">*Цена предложения: включает в себя стоимость тары, упаковки, маркировки, погрузо-разгрузочные работы, все налоги, пошлины, </v>
      </c>
      <c r="C15" s="17"/>
      <c r="D15" s="76"/>
      <c r="E15" s="76"/>
      <c r="F15" s="76"/>
      <c r="G15" s="76"/>
      <c r="H15" s="76"/>
      <c r="I15" s="77"/>
      <c r="J15" s="77"/>
      <c r="K15" s="77"/>
      <c r="L15" s="77"/>
      <c r="M15" s="77"/>
      <c r="N15" s="77"/>
      <c r="O15" s="77"/>
      <c r="P15" s="77"/>
      <c r="Q15" s="77"/>
      <c r="R15" s="77"/>
      <c r="S15" s="77"/>
      <c r="T15" s="78"/>
      <c r="U15" s="78"/>
      <c r="V15" s="78"/>
      <c r="W15" s="78"/>
      <c r="X15" s="78"/>
      <c r="Y15" s="79"/>
      <c r="Z15" s="79"/>
    </row>
    <row r="16" spans="1:42" ht="50.1" customHeight="1" x14ac:dyDescent="0.25">
      <c r="B16" s="138" t="str">
        <f>AL8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16" s="80"/>
      <c r="E16" s="80"/>
      <c r="F16" s="80"/>
      <c r="G16" s="80"/>
      <c r="H16" s="80"/>
      <c r="I16" s="75"/>
      <c r="J16" s="75"/>
      <c r="K16" s="75"/>
      <c r="L16" s="75"/>
      <c r="M16" s="75"/>
      <c r="N16" s="75"/>
      <c r="O16" s="75"/>
      <c r="P16" s="75"/>
      <c r="Q16" s="75"/>
      <c r="R16" s="75"/>
      <c r="S16" s="75"/>
      <c r="T16" s="81"/>
      <c r="U16" s="81"/>
      <c r="V16" s="81"/>
      <c r="W16" s="81"/>
      <c r="X16" s="81"/>
      <c r="Y16" s="82"/>
      <c r="Z16" s="82"/>
    </row>
    <row r="17" spans="1:27" ht="50.1" customHeight="1" x14ac:dyDescent="0.25">
      <c r="H17" s="19"/>
      <c r="I17" s="18"/>
      <c r="J17" s="18"/>
      <c r="K17" s="18"/>
      <c r="T17" s="21"/>
      <c r="U17" s="21"/>
      <c r="V17" s="21"/>
      <c r="W17" s="21"/>
      <c r="X17" s="21"/>
      <c r="Y17" s="10"/>
      <c r="Z17" s="10"/>
    </row>
    <row r="18" spans="1:27" ht="50.1" customHeight="1" x14ac:dyDescent="0.25">
      <c r="A18" s="13"/>
      <c r="B18" s="13"/>
      <c r="C18" s="13"/>
      <c r="D18" s="1" t="s">
        <v>20</v>
      </c>
      <c r="E18" s="38"/>
      <c r="F18" s="38"/>
      <c r="G18" s="37"/>
      <c r="H18" s="18" t="s">
        <v>60</v>
      </c>
      <c r="I18" s="19"/>
      <c r="J18" s="19"/>
      <c r="K18" s="20"/>
      <c r="L18" s="14"/>
      <c r="M18" s="14"/>
      <c r="N18" s="14"/>
      <c r="O18" s="14"/>
      <c r="P18" s="14"/>
      <c r="Q18" s="14"/>
      <c r="R18" s="14"/>
      <c r="S18" s="14"/>
      <c r="T18" s="20"/>
      <c r="U18" s="20"/>
      <c r="V18" s="20"/>
      <c r="W18" s="20"/>
      <c r="X18" s="20"/>
      <c r="Y18" s="14"/>
      <c r="Z18" s="14"/>
      <c r="AA18" s="71"/>
    </row>
    <row r="19" spans="1:27" ht="50.1" customHeight="1" x14ac:dyDescent="0.25">
      <c r="D19" s="37" t="s">
        <v>8</v>
      </c>
      <c r="E19" s="1"/>
      <c r="F19" s="1"/>
      <c r="G19" s="1"/>
      <c r="H19" s="18"/>
      <c r="I19" s="19"/>
      <c r="J19" s="19"/>
      <c r="K19" s="18"/>
      <c r="T19" s="22"/>
      <c r="U19" s="22"/>
      <c r="V19" s="22"/>
      <c r="W19" s="22"/>
      <c r="X19" s="22"/>
    </row>
    <row r="20" spans="1:27" ht="50.1" customHeight="1" x14ac:dyDescent="0.25">
      <c r="D20" s="1" t="s">
        <v>9</v>
      </c>
      <c r="E20" s="1"/>
      <c r="F20" s="1"/>
      <c r="G20" s="1"/>
      <c r="H20" s="18"/>
      <c r="I20" s="19"/>
      <c r="J20" s="19"/>
      <c r="K20" s="18"/>
      <c r="T20" s="22"/>
      <c r="U20" s="22"/>
      <c r="V20" s="22"/>
      <c r="W20" s="22"/>
      <c r="X20" s="22"/>
    </row>
    <row r="21" spans="1:27" ht="50.1" customHeight="1" x14ac:dyDescent="0.25">
      <c r="H21" s="19"/>
      <c r="I21" s="18"/>
      <c r="J21" s="18"/>
      <c r="K21" s="18"/>
      <c r="T21" s="22"/>
      <c r="U21" s="22"/>
      <c r="V21" s="22"/>
      <c r="W21" s="22"/>
      <c r="X21" s="22"/>
      <c r="Y21" s="10"/>
      <c r="Z21" s="10"/>
    </row>
    <row r="22" spans="1:27" ht="50.1" customHeight="1" x14ac:dyDescent="0.25">
      <c r="H22" s="19"/>
      <c r="I22" s="18"/>
      <c r="J22" s="18"/>
      <c r="K22" s="18"/>
      <c r="T22" s="22"/>
      <c r="U22" s="22"/>
      <c r="V22" s="22"/>
      <c r="W22" s="22"/>
      <c r="X22" s="22"/>
      <c r="Y22" s="10"/>
      <c r="Z22" s="10"/>
    </row>
    <row r="23" spans="1:27" ht="50.1" customHeight="1" x14ac:dyDescent="0.25">
      <c r="H23" s="19"/>
      <c r="I23" s="18"/>
      <c r="J23" s="18"/>
      <c r="K23" s="18"/>
      <c r="T23" s="22"/>
      <c r="U23" s="22"/>
      <c r="V23" s="22"/>
      <c r="W23" s="22"/>
      <c r="X23" s="22"/>
      <c r="Y23" s="10"/>
      <c r="Z23" s="10"/>
    </row>
    <row r="24" spans="1:27" ht="50.1" customHeight="1" x14ac:dyDescent="0.25">
      <c r="H24" s="19"/>
      <c r="I24" s="18"/>
      <c r="J24" s="18"/>
      <c r="K24" s="18"/>
      <c r="T24" s="22"/>
      <c r="U24" s="22"/>
      <c r="V24" s="22"/>
      <c r="W24" s="22"/>
      <c r="X24" s="22"/>
      <c r="Y24" s="10"/>
      <c r="Z24" s="10"/>
    </row>
    <row r="25" spans="1:27" ht="50.1" customHeight="1" x14ac:dyDescent="0.25">
      <c r="H25" s="19"/>
      <c r="I25" s="18"/>
      <c r="J25" s="18"/>
      <c r="K25" s="18"/>
      <c r="T25" s="22"/>
      <c r="U25" s="22"/>
      <c r="V25" s="22"/>
      <c r="W25" s="22"/>
      <c r="X25" s="22"/>
      <c r="Y25" s="10"/>
      <c r="Z25" s="10"/>
    </row>
    <row r="26" spans="1:27" ht="50.1" customHeight="1" x14ac:dyDescent="0.25">
      <c r="H26" s="19"/>
      <c r="I26" s="18"/>
      <c r="J26" s="18"/>
      <c r="K26" s="18"/>
      <c r="T26" s="22"/>
      <c r="U26" s="22"/>
      <c r="V26" s="22"/>
      <c r="W26" s="22"/>
      <c r="X26" s="22"/>
      <c r="Y26" s="10"/>
      <c r="Z26" s="10"/>
    </row>
    <row r="27" spans="1:27" ht="50.1" customHeight="1" x14ac:dyDescent="0.25">
      <c r="H27" s="19"/>
      <c r="I27" s="18"/>
      <c r="J27" s="18"/>
      <c r="K27" s="18"/>
      <c r="T27" s="22"/>
      <c r="U27" s="22"/>
      <c r="V27" s="22"/>
      <c r="W27" s="22"/>
      <c r="X27" s="22"/>
      <c r="Y27" s="10"/>
      <c r="Z27" s="10"/>
    </row>
    <row r="28" spans="1:27" ht="50.1" customHeight="1" x14ac:dyDescent="0.25">
      <c r="H28" s="19"/>
      <c r="I28" s="18"/>
      <c r="J28" s="18"/>
      <c r="K28" s="18"/>
      <c r="T28" s="22"/>
      <c r="U28" s="22"/>
      <c r="V28" s="22"/>
      <c r="W28" s="22"/>
      <c r="X28" s="22"/>
      <c r="Y28" s="10"/>
      <c r="Z28" s="10"/>
    </row>
    <row r="29" spans="1:27" ht="50.1" customHeight="1" x14ac:dyDescent="0.25">
      <c r="H29" s="19"/>
      <c r="I29" s="18"/>
      <c r="J29" s="18"/>
      <c r="K29" s="18"/>
      <c r="T29" s="22"/>
      <c r="U29" s="22"/>
      <c r="V29" s="22"/>
      <c r="W29" s="22"/>
      <c r="X29" s="22"/>
      <c r="Y29" s="10"/>
      <c r="Z29" s="10"/>
    </row>
    <row r="30" spans="1:27" ht="50.1" customHeight="1" x14ac:dyDescent="0.25">
      <c r="H30" s="19"/>
      <c r="I30" s="18"/>
      <c r="J30" s="18"/>
      <c r="K30" s="18"/>
      <c r="T30" s="22"/>
      <c r="U30" s="22"/>
      <c r="V30" s="22"/>
      <c r="W30" s="22"/>
      <c r="X30" s="22"/>
      <c r="Y30" s="10"/>
      <c r="Z30" s="10"/>
    </row>
    <row r="31" spans="1:27" ht="50.1" customHeight="1" x14ac:dyDescent="0.25">
      <c r="H31" s="19"/>
      <c r="I31" s="18"/>
      <c r="J31" s="18"/>
      <c r="K31" s="18"/>
      <c r="T31" s="22"/>
      <c r="U31" s="22"/>
      <c r="V31" s="22"/>
      <c r="W31" s="22"/>
      <c r="X31" s="22"/>
      <c r="Y31" s="10"/>
      <c r="Z31" s="10"/>
    </row>
    <row r="32" spans="1:27" ht="50.1" customHeight="1" x14ac:dyDescent="0.25">
      <c r="H32" s="19"/>
      <c r="I32" s="18"/>
      <c r="J32" s="18"/>
      <c r="K32" s="18"/>
      <c r="T32" s="22"/>
      <c r="U32" s="22"/>
      <c r="V32" s="22"/>
      <c r="W32" s="22"/>
      <c r="X32" s="22"/>
      <c r="Y32" s="10"/>
      <c r="Z32" s="10"/>
    </row>
    <row r="33" spans="8:26" ht="50.1" customHeight="1" x14ac:dyDescent="0.25">
      <c r="H33" s="19"/>
      <c r="I33" s="18"/>
      <c r="J33" s="18"/>
      <c r="K33" s="18"/>
      <c r="T33" s="22"/>
      <c r="U33" s="22"/>
      <c r="V33" s="22"/>
      <c r="W33" s="22"/>
      <c r="X33" s="22"/>
      <c r="Y33" s="10"/>
      <c r="Z33" s="10"/>
    </row>
    <row r="34" spans="8:26" ht="50.1" customHeight="1" x14ac:dyDescent="0.25">
      <c r="H34" s="19"/>
      <c r="I34" s="18"/>
      <c r="J34" s="18"/>
      <c r="K34" s="18"/>
      <c r="T34" s="22"/>
      <c r="U34" s="22"/>
      <c r="V34" s="22"/>
      <c r="W34" s="22"/>
      <c r="X34" s="22"/>
      <c r="Y34" s="10"/>
      <c r="Z34" s="10"/>
    </row>
    <row r="35" spans="8:26" ht="50.1" customHeight="1" x14ac:dyDescent="0.25">
      <c r="H35" s="19"/>
      <c r="I35" s="18"/>
      <c r="J35" s="18"/>
      <c r="K35" s="18"/>
      <c r="T35" s="22"/>
      <c r="U35" s="22"/>
      <c r="V35" s="22"/>
      <c r="W35" s="22"/>
      <c r="X35" s="22"/>
      <c r="Y35" s="10"/>
      <c r="Z35" s="10"/>
    </row>
    <row r="36" spans="8:26" ht="50.1" customHeight="1" x14ac:dyDescent="0.25">
      <c r="H36" s="19"/>
      <c r="I36" s="18"/>
      <c r="J36" s="18"/>
      <c r="K36" s="18"/>
      <c r="T36" s="22"/>
      <c r="U36" s="22"/>
      <c r="V36" s="22"/>
      <c r="W36" s="22"/>
      <c r="X36" s="22"/>
      <c r="Y36" s="10"/>
      <c r="Z36" s="10"/>
    </row>
    <row r="37" spans="8:26" ht="50.1" customHeight="1" x14ac:dyDescent="0.25">
      <c r="H37" s="19"/>
      <c r="I37" s="18"/>
      <c r="J37" s="18"/>
      <c r="K37" s="18"/>
      <c r="T37" s="22"/>
      <c r="U37" s="22"/>
      <c r="V37" s="22"/>
      <c r="W37" s="22"/>
      <c r="X37" s="22"/>
      <c r="Y37" s="10"/>
      <c r="Z37" s="10"/>
    </row>
    <row r="38" spans="8:26" ht="50.1" customHeight="1" x14ac:dyDescent="0.25">
      <c r="H38" s="19"/>
      <c r="I38" s="18"/>
      <c r="J38" s="18"/>
      <c r="K38" s="18"/>
      <c r="T38" s="22"/>
      <c r="U38" s="22"/>
      <c r="V38" s="22"/>
      <c r="W38" s="22"/>
      <c r="X38" s="22"/>
      <c r="Y38" s="10"/>
      <c r="Z38" s="10"/>
    </row>
    <row r="39" spans="8:26" ht="50.1" customHeight="1" x14ac:dyDescent="0.25">
      <c r="H39" s="19"/>
      <c r="I39" s="18"/>
      <c r="J39" s="18"/>
      <c r="K39" s="18"/>
      <c r="T39" s="22"/>
      <c r="U39" s="22"/>
      <c r="V39" s="22"/>
      <c r="W39" s="22"/>
      <c r="X39" s="22"/>
      <c r="Y39" s="10"/>
      <c r="Z39" s="10"/>
    </row>
    <row r="40" spans="8:26" ht="50.1" customHeight="1" x14ac:dyDescent="0.25">
      <c r="H40" s="19"/>
      <c r="I40" s="18"/>
      <c r="J40" s="18"/>
      <c r="K40" s="18"/>
      <c r="T40" s="22"/>
      <c r="U40" s="22"/>
      <c r="V40" s="22"/>
      <c r="W40" s="22"/>
      <c r="X40" s="22"/>
      <c r="Y40" s="10"/>
      <c r="Z40" s="10"/>
    </row>
    <row r="41" spans="8:26" ht="50.1" customHeight="1" x14ac:dyDescent="0.25">
      <c r="H41" s="19"/>
      <c r="I41" s="18"/>
      <c r="J41" s="18"/>
      <c r="K41" s="18"/>
      <c r="T41" s="22"/>
      <c r="U41" s="22"/>
      <c r="V41" s="22"/>
      <c r="W41" s="22"/>
      <c r="X41" s="22"/>
      <c r="Y41" s="10"/>
      <c r="Z41" s="10"/>
    </row>
    <row r="42" spans="8:26" ht="50.1" customHeight="1" x14ac:dyDescent="0.25">
      <c r="H42" s="19"/>
      <c r="I42" s="18"/>
      <c r="J42" s="18"/>
      <c r="K42" s="18"/>
      <c r="T42" s="22"/>
      <c r="U42" s="22"/>
      <c r="V42" s="22"/>
      <c r="W42" s="22"/>
      <c r="X42" s="22"/>
      <c r="Y42" s="10"/>
      <c r="Z42" s="10"/>
    </row>
    <row r="43" spans="8:26" ht="50.1" customHeight="1" x14ac:dyDescent="0.25">
      <c r="H43" s="19"/>
      <c r="I43" s="18"/>
      <c r="J43" s="18"/>
      <c r="K43" s="18"/>
      <c r="T43" s="22"/>
      <c r="U43" s="22"/>
      <c r="V43" s="22"/>
      <c r="W43" s="22"/>
      <c r="X43" s="22"/>
      <c r="Y43" s="10"/>
      <c r="Z43" s="10"/>
    </row>
    <row r="44" spans="8:26" ht="50.1" customHeight="1" x14ac:dyDescent="0.25">
      <c r="H44" s="19"/>
      <c r="I44" s="18"/>
      <c r="J44" s="18"/>
      <c r="K44" s="18"/>
      <c r="T44" s="22"/>
      <c r="U44" s="22"/>
      <c r="V44" s="22"/>
      <c r="W44" s="22"/>
      <c r="X44" s="22"/>
      <c r="Y44" s="10"/>
      <c r="Z44" s="10"/>
    </row>
    <row r="45" spans="8:26" ht="50.1" customHeight="1" x14ac:dyDescent="0.25">
      <c r="H45" s="19"/>
      <c r="I45" s="18"/>
      <c r="J45" s="18"/>
      <c r="K45" s="18"/>
      <c r="T45" s="22"/>
      <c r="U45" s="22"/>
      <c r="V45" s="22"/>
      <c r="W45" s="22"/>
      <c r="X45" s="22"/>
      <c r="Y45" s="10"/>
      <c r="Z45" s="10"/>
    </row>
    <row r="46" spans="8:26" ht="50.1" customHeight="1" x14ac:dyDescent="0.25">
      <c r="H46" s="19"/>
      <c r="I46" s="18"/>
      <c r="J46" s="18"/>
      <c r="K46" s="18"/>
      <c r="T46" s="22"/>
      <c r="U46" s="22"/>
      <c r="V46" s="22"/>
      <c r="W46" s="22"/>
      <c r="X46" s="22"/>
      <c r="Y46" s="10"/>
      <c r="Z46" s="10"/>
    </row>
    <row r="47" spans="8:26" ht="50.1" customHeight="1" x14ac:dyDescent="0.25">
      <c r="H47" s="19"/>
      <c r="I47" s="18"/>
      <c r="J47" s="18"/>
      <c r="K47" s="18"/>
      <c r="T47" s="22"/>
      <c r="U47" s="22"/>
      <c r="V47" s="22"/>
      <c r="W47" s="22"/>
      <c r="X47" s="22"/>
      <c r="Y47" s="10"/>
      <c r="Z47" s="10"/>
    </row>
    <row r="48" spans="8:26" ht="50.1" customHeight="1" x14ac:dyDescent="0.25">
      <c r="H48" s="19"/>
      <c r="I48" s="18"/>
      <c r="J48" s="18"/>
      <c r="K48" s="18"/>
      <c r="T48" s="22"/>
      <c r="U48" s="22"/>
      <c r="V48" s="22"/>
      <c r="W48" s="22"/>
      <c r="X48" s="22"/>
      <c r="Y48" s="10"/>
      <c r="Z48" s="10"/>
    </row>
    <row r="49" spans="8:26" ht="50.1" customHeight="1" x14ac:dyDescent="0.25">
      <c r="H49" s="19"/>
      <c r="I49" s="18"/>
      <c r="J49" s="18"/>
      <c r="K49" s="18"/>
      <c r="T49" s="22"/>
      <c r="U49" s="22"/>
      <c r="V49" s="22"/>
      <c r="W49" s="22"/>
      <c r="X49" s="22"/>
      <c r="Y49" s="10"/>
      <c r="Z49" s="10"/>
    </row>
    <row r="50" spans="8:26" ht="50.1" customHeight="1" x14ac:dyDescent="0.25">
      <c r="H50" s="19"/>
      <c r="I50" s="18"/>
      <c r="J50" s="18"/>
      <c r="K50" s="18"/>
      <c r="T50" s="22"/>
      <c r="U50" s="22"/>
      <c r="V50" s="22"/>
      <c r="W50" s="22"/>
      <c r="X50" s="22"/>
      <c r="Y50" s="10"/>
      <c r="Z50" s="10"/>
    </row>
    <row r="51" spans="8:26" ht="50.1" customHeight="1" x14ac:dyDescent="0.25">
      <c r="H51" s="19"/>
      <c r="I51" s="18"/>
      <c r="J51" s="18"/>
      <c r="K51" s="18"/>
      <c r="T51" s="22"/>
      <c r="U51" s="22"/>
      <c r="V51" s="22"/>
      <c r="W51" s="22"/>
      <c r="X51" s="22"/>
      <c r="Y51" s="10"/>
      <c r="Z51" s="10"/>
    </row>
    <row r="52" spans="8:26" ht="50.1" customHeight="1" x14ac:dyDescent="0.25">
      <c r="H52" s="19"/>
      <c r="I52" s="18"/>
      <c r="J52" s="18"/>
      <c r="K52" s="18"/>
      <c r="T52" s="22"/>
      <c r="U52" s="22"/>
      <c r="V52" s="22"/>
      <c r="W52" s="22"/>
      <c r="X52" s="22"/>
      <c r="Y52" s="10"/>
      <c r="Z52" s="10"/>
    </row>
    <row r="53" spans="8:26" ht="50.1" customHeight="1" x14ac:dyDescent="0.25">
      <c r="H53" s="19"/>
      <c r="I53" s="18"/>
      <c r="J53" s="18"/>
      <c r="K53" s="18"/>
      <c r="T53" s="22"/>
      <c r="U53" s="22"/>
      <c r="V53" s="22"/>
      <c r="W53" s="22"/>
      <c r="X53" s="22"/>
      <c r="Y53" s="10"/>
      <c r="Z53" s="10"/>
    </row>
    <row r="54" spans="8:26" ht="50.1" customHeight="1" x14ac:dyDescent="0.25">
      <c r="H54" s="19"/>
      <c r="I54" s="18"/>
      <c r="J54" s="18"/>
      <c r="K54" s="18"/>
      <c r="T54" s="22"/>
      <c r="U54" s="22"/>
      <c r="V54" s="22"/>
      <c r="W54" s="22"/>
      <c r="X54" s="22"/>
      <c r="Y54" s="10"/>
      <c r="Z54" s="10"/>
    </row>
    <row r="55" spans="8:26" ht="50.1" customHeight="1" x14ac:dyDescent="0.25">
      <c r="H55" s="19"/>
      <c r="I55" s="18"/>
      <c r="J55" s="18"/>
      <c r="K55" s="18"/>
      <c r="T55" s="22"/>
      <c r="U55" s="22"/>
      <c r="V55" s="22"/>
      <c r="W55" s="22"/>
      <c r="X55" s="22"/>
      <c r="Y55" s="10"/>
      <c r="Z55" s="10"/>
    </row>
    <row r="56" spans="8:26" ht="50.1" customHeight="1" x14ac:dyDescent="0.25">
      <c r="H56" s="19"/>
      <c r="I56" s="18"/>
      <c r="J56" s="18"/>
      <c r="K56" s="18"/>
      <c r="T56" s="22"/>
      <c r="U56" s="22"/>
      <c r="V56" s="22"/>
      <c r="W56" s="22"/>
      <c r="X56" s="22"/>
      <c r="Y56" s="10"/>
      <c r="Z56" s="10"/>
    </row>
    <row r="57" spans="8:26" ht="50.1" customHeight="1" x14ac:dyDescent="0.25">
      <c r="H57" s="19"/>
      <c r="I57" s="18"/>
      <c r="J57" s="18"/>
      <c r="K57" s="18"/>
      <c r="T57" s="22"/>
      <c r="U57" s="22"/>
      <c r="V57" s="22"/>
      <c r="W57" s="22"/>
      <c r="X57" s="22"/>
      <c r="Y57" s="10"/>
      <c r="Z57" s="10"/>
    </row>
    <row r="58" spans="8:26" ht="50.1" customHeight="1" x14ac:dyDescent="0.25">
      <c r="H58" s="19"/>
      <c r="I58" s="18"/>
      <c r="J58" s="18"/>
      <c r="K58" s="18"/>
      <c r="T58" s="22"/>
      <c r="U58" s="22"/>
      <c r="V58" s="22"/>
      <c r="W58" s="22"/>
      <c r="X58" s="22"/>
      <c r="Y58" s="10"/>
      <c r="Z58" s="10"/>
    </row>
    <row r="59" spans="8:26" ht="50.1" customHeight="1" x14ac:dyDescent="0.25">
      <c r="H59" s="19"/>
      <c r="I59" s="18"/>
      <c r="J59" s="18"/>
      <c r="K59" s="18"/>
      <c r="T59" s="22"/>
      <c r="U59" s="22"/>
      <c r="V59" s="22"/>
      <c r="W59" s="22"/>
      <c r="X59" s="22"/>
      <c r="Y59" s="10"/>
      <c r="Z59" s="10"/>
    </row>
    <row r="60" spans="8:26" ht="50.1" customHeight="1" x14ac:dyDescent="0.25">
      <c r="H60" s="19"/>
      <c r="I60" s="18"/>
      <c r="J60" s="18"/>
      <c r="K60" s="18"/>
      <c r="T60" s="22"/>
      <c r="U60" s="22"/>
      <c r="V60" s="22"/>
      <c r="W60" s="22"/>
      <c r="X60" s="22"/>
      <c r="Y60" s="10"/>
      <c r="Z60" s="10"/>
    </row>
    <row r="61" spans="8:26" ht="50.1" customHeight="1" x14ac:dyDescent="0.25">
      <c r="H61" s="19"/>
      <c r="I61" s="18"/>
      <c r="J61" s="18"/>
      <c r="K61" s="18"/>
      <c r="T61" s="22"/>
      <c r="U61" s="22"/>
      <c r="V61" s="22"/>
      <c r="W61" s="22"/>
      <c r="X61" s="22"/>
      <c r="Y61" s="10"/>
      <c r="Z61" s="10"/>
    </row>
    <row r="62" spans="8:26" ht="50.1" customHeight="1" x14ac:dyDescent="0.25">
      <c r="H62" s="19"/>
      <c r="I62" s="18"/>
      <c r="J62" s="18"/>
      <c r="K62" s="18"/>
      <c r="T62" s="22"/>
      <c r="U62" s="22"/>
      <c r="V62" s="22"/>
      <c r="W62" s="22"/>
      <c r="X62" s="22"/>
      <c r="Y62" s="10"/>
      <c r="Z62" s="10"/>
    </row>
    <row r="63" spans="8:26" ht="50.1" customHeight="1" x14ac:dyDescent="0.25">
      <c r="H63" s="19"/>
      <c r="I63" s="18"/>
      <c r="J63" s="18"/>
      <c r="K63" s="18"/>
      <c r="T63" s="22"/>
      <c r="U63" s="22"/>
      <c r="V63" s="22"/>
      <c r="W63" s="22"/>
      <c r="X63" s="22"/>
      <c r="Y63" s="10"/>
      <c r="Z63" s="10"/>
    </row>
    <row r="64" spans="8:26" ht="50.1" customHeight="1" x14ac:dyDescent="0.25">
      <c r="H64" s="19"/>
      <c r="I64" s="18"/>
      <c r="J64" s="18"/>
      <c r="K64" s="18"/>
      <c r="T64" s="22"/>
      <c r="U64" s="22"/>
      <c r="V64" s="22"/>
      <c r="W64" s="22"/>
      <c r="X64" s="22"/>
      <c r="Y64" s="10"/>
      <c r="Z64" s="10"/>
    </row>
    <row r="65" spans="8:26" ht="50.1" customHeight="1" x14ac:dyDescent="0.25">
      <c r="H65" s="19"/>
      <c r="I65" s="18"/>
      <c r="J65" s="18"/>
      <c r="K65" s="18"/>
      <c r="T65" s="22"/>
      <c r="U65" s="22"/>
      <c r="V65" s="22"/>
      <c r="W65" s="22"/>
      <c r="X65" s="22"/>
      <c r="Y65" s="10"/>
      <c r="Z65" s="10"/>
    </row>
    <row r="66" spans="8:26" ht="50.1" customHeight="1" x14ac:dyDescent="0.25">
      <c r="H66" s="19"/>
      <c r="I66" s="18"/>
      <c r="J66" s="18"/>
      <c r="K66" s="18"/>
      <c r="T66" s="22"/>
      <c r="U66" s="22"/>
      <c r="V66" s="22"/>
      <c r="W66" s="22"/>
      <c r="X66" s="22"/>
      <c r="Y66" s="10"/>
      <c r="Z66" s="10"/>
    </row>
    <row r="67" spans="8:26" ht="50.1" customHeight="1" x14ac:dyDescent="0.25">
      <c r="H67" s="19"/>
      <c r="I67" s="18"/>
      <c r="J67" s="18"/>
      <c r="K67" s="18"/>
      <c r="T67" s="22"/>
      <c r="U67" s="22"/>
      <c r="V67" s="22"/>
      <c r="W67" s="22"/>
      <c r="X67" s="22"/>
      <c r="Y67" s="10"/>
      <c r="Z67" s="10"/>
    </row>
    <row r="68" spans="8:26" ht="50.1" customHeight="1" x14ac:dyDescent="0.25">
      <c r="H68" s="19"/>
      <c r="I68" s="18"/>
      <c r="J68" s="18"/>
      <c r="K68" s="18"/>
      <c r="T68" s="22"/>
      <c r="U68" s="22"/>
      <c r="V68" s="22"/>
      <c r="W68" s="22"/>
      <c r="X68" s="22"/>
      <c r="Y68" s="10"/>
      <c r="Z68" s="10"/>
    </row>
    <row r="69" spans="8:26" ht="50.1" customHeight="1" x14ac:dyDescent="0.25">
      <c r="H69" s="19"/>
      <c r="I69" s="18"/>
      <c r="J69" s="18"/>
      <c r="K69" s="18"/>
      <c r="T69" s="22"/>
      <c r="U69" s="22"/>
      <c r="V69" s="22"/>
      <c r="W69" s="22"/>
      <c r="X69" s="22"/>
      <c r="Y69" s="10"/>
      <c r="Z69" s="10"/>
    </row>
    <row r="70" spans="8:26" ht="50.1" customHeight="1" x14ac:dyDescent="0.25">
      <c r="H70" s="19"/>
      <c r="I70" s="18"/>
      <c r="J70" s="18"/>
      <c r="K70" s="18"/>
      <c r="T70" s="22"/>
      <c r="U70" s="22"/>
      <c r="V70" s="22"/>
      <c r="W70" s="22"/>
      <c r="X70" s="22"/>
      <c r="Y70" s="10"/>
      <c r="Z70" s="10"/>
    </row>
    <row r="71" spans="8:26" ht="50.1" customHeight="1" x14ac:dyDescent="0.25">
      <c r="H71" s="19"/>
      <c r="I71" s="18"/>
      <c r="J71" s="18"/>
      <c r="K71" s="18"/>
      <c r="T71" s="22"/>
      <c r="U71" s="22"/>
      <c r="V71" s="22"/>
      <c r="W71" s="22"/>
      <c r="X71" s="22"/>
      <c r="Y71" s="10"/>
      <c r="Z71" s="10"/>
    </row>
    <row r="72" spans="8:26" ht="50.1" customHeight="1" x14ac:dyDescent="0.25">
      <c r="H72" s="19"/>
      <c r="I72" s="18"/>
      <c r="J72" s="18"/>
      <c r="K72" s="18"/>
      <c r="T72" s="22"/>
      <c r="U72" s="22"/>
      <c r="V72" s="22"/>
      <c r="W72" s="22"/>
      <c r="X72" s="22"/>
      <c r="Y72" s="10"/>
      <c r="Z72" s="10"/>
    </row>
    <row r="73" spans="8:26" ht="50.1" customHeight="1" x14ac:dyDescent="0.25">
      <c r="H73" s="19"/>
      <c r="I73" s="18"/>
      <c r="J73" s="18"/>
      <c r="K73" s="18"/>
      <c r="T73" s="22"/>
      <c r="U73" s="22"/>
      <c r="V73" s="22"/>
      <c r="W73" s="22"/>
      <c r="X73" s="22"/>
      <c r="Y73" s="10"/>
      <c r="Z73" s="10"/>
    </row>
    <row r="74" spans="8:26" ht="50.1" customHeight="1" x14ac:dyDescent="0.25">
      <c r="H74" s="19"/>
      <c r="I74" s="18"/>
      <c r="J74" s="18"/>
      <c r="K74" s="18"/>
      <c r="T74" s="22"/>
      <c r="U74" s="22"/>
      <c r="V74" s="22"/>
      <c r="W74" s="22"/>
      <c r="X74" s="22"/>
      <c r="Y74" s="10"/>
      <c r="Z74" s="10"/>
    </row>
    <row r="75" spans="8:26" ht="50.1" customHeight="1" x14ac:dyDescent="0.25">
      <c r="H75" s="19"/>
      <c r="I75" s="18"/>
      <c r="J75" s="18"/>
      <c r="K75" s="18"/>
      <c r="T75" s="22"/>
      <c r="U75" s="22"/>
      <c r="V75" s="22"/>
      <c r="W75" s="22"/>
      <c r="X75" s="22"/>
      <c r="Y75" s="10"/>
      <c r="Z75" s="10"/>
    </row>
    <row r="76" spans="8:26" ht="50.1" customHeight="1" x14ac:dyDescent="0.25">
      <c r="H76" s="19"/>
      <c r="I76" s="18"/>
      <c r="J76" s="18"/>
      <c r="K76" s="18"/>
      <c r="T76" s="22"/>
      <c r="U76" s="22"/>
      <c r="V76" s="22"/>
      <c r="W76" s="22"/>
      <c r="X76" s="22"/>
      <c r="Y76" s="10"/>
      <c r="Z76" s="10"/>
    </row>
    <row r="77" spans="8:26" ht="50.1" customHeight="1" x14ac:dyDescent="0.25">
      <c r="H77" s="19"/>
      <c r="I77" s="18"/>
      <c r="J77" s="18"/>
      <c r="K77" s="18"/>
      <c r="T77" s="22"/>
      <c r="U77" s="22"/>
      <c r="V77" s="22"/>
      <c r="W77" s="22"/>
      <c r="X77" s="22"/>
      <c r="Y77" s="10"/>
      <c r="Z77" s="10"/>
    </row>
    <row r="78" spans="8:26" ht="50.1" customHeight="1" x14ac:dyDescent="0.25">
      <c r="H78" s="19"/>
      <c r="I78" s="18"/>
      <c r="J78" s="18"/>
      <c r="K78" s="18"/>
      <c r="T78" s="22"/>
      <c r="U78" s="22"/>
      <c r="V78" s="22"/>
      <c r="W78" s="22"/>
      <c r="X78" s="22"/>
      <c r="Y78" s="10"/>
      <c r="Z78" s="10"/>
    </row>
    <row r="79" spans="8:26" ht="50.1" customHeight="1" x14ac:dyDescent="0.25">
      <c r="H79" s="19"/>
      <c r="I79" s="18"/>
      <c r="J79" s="18"/>
      <c r="K79" s="18"/>
      <c r="T79" s="22"/>
      <c r="U79" s="22"/>
      <c r="V79" s="22"/>
      <c r="W79" s="22"/>
      <c r="X79" s="22"/>
      <c r="Y79" s="10"/>
      <c r="Z79" s="10"/>
    </row>
    <row r="80" spans="8:26" ht="50.1" customHeight="1" x14ac:dyDescent="0.25">
      <c r="H80" s="19"/>
      <c r="I80" s="18"/>
      <c r="J80" s="18"/>
      <c r="K80" s="18"/>
      <c r="T80" s="22"/>
      <c r="U80" s="22"/>
      <c r="V80" s="22"/>
      <c r="W80" s="22"/>
      <c r="X80" s="22"/>
      <c r="Y80" s="10"/>
      <c r="Z80" s="10"/>
    </row>
    <row r="81" spans="8:26" ht="50.1" customHeight="1" x14ac:dyDescent="0.25">
      <c r="H81" s="19"/>
      <c r="I81" s="18"/>
      <c r="J81" s="18"/>
      <c r="K81" s="18"/>
      <c r="T81" s="22"/>
      <c r="U81" s="22"/>
      <c r="V81" s="22"/>
      <c r="W81" s="22"/>
      <c r="X81" s="22"/>
      <c r="Y81" s="10"/>
      <c r="Z81" s="10"/>
    </row>
    <row r="82" spans="8:26" ht="50.1" customHeight="1" x14ac:dyDescent="0.25">
      <c r="H82" s="19"/>
      <c r="I82" s="18"/>
      <c r="J82" s="18"/>
      <c r="K82" s="18"/>
      <c r="T82" s="22"/>
      <c r="U82" s="22"/>
      <c r="V82" s="22"/>
      <c r="W82" s="22"/>
      <c r="X82" s="22"/>
      <c r="Y82" s="10"/>
      <c r="Z82" s="10"/>
    </row>
    <row r="83" spans="8:26" ht="50.1" customHeight="1" x14ac:dyDescent="0.25">
      <c r="H83" s="19"/>
      <c r="I83" s="18"/>
      <c r="J83" s="18"/>
      <c r="K83" s="18"/>
      <c r="T83" s="22"/>
      <c r="U83" s="22"/>
      <c r="V83" s="22"/>
      <c r="W83" s="22"/>
      <c r="X83" s="22"/>
      <c r="Y83" s="10"/>
      <c r="Z83" s="10"/>
    </row>
    <row r="84" spans="8:26" ht="50.1" customHeight="1" x14ac:dyDescent="0.25">
      <c r="H84" s="19"/>
      <c r="I84" s="18"/>
      <c r="J84" s="18"/>
      <c r="K84" s="18"/>
      <c r="T84" s="22"/>
      <c r="U84" s="22"/>
      <c r="V84" s="22"/>
      <c r="W84" s="22"/>
      <c r="X84" s="22"/>
      <c r="Y84" s="10"/>
      <c r="Z84" s="10"/>
    </row>
    <row r="85" spans="8:26" ht="50.1" customHeight="1" x14ac:dyDescent="0.25">
      <c r="H85" s="19"/>
      <c r="I85" s="18"/>
      <c r="J85" s="18"/>
      <c r="K85" s="18"/>
      <c r="T85" s="22"/>
      <c r="U85" s="22"/>
      <c r="V85" s="22"/>
      <c r="W85" s="22"/>
      <c r="X85" s="22"/>
      <c r="Y85" s="10"/>
      <c r="Z85" s="10"/>
    </row>
    <row r="86" spans="8:26" ht="50.1" customHeight="1" x14ac:dyDescent="0.25">
      <c r="H86" s="19"/>
      <c r="I86" s="18"/>
      <c r="J86" s="18"/>
      <c r="K86" s="18"/>
      <c r="T86" s="22"/>
      <c r="U86" s="22"/>
      <c r="V86" s="22"/>
      <c r="W86" s="22"/>
      <c r="X86" s="22"/>
      <c r="Y86" s="10"/>
      <c r="Z86" s="10"/>
    </row>
    <row r="87" spans="8:26" ht="50.1" customHeight="1" x14ac:dyDescent="0.25">
      <c r="H87" s="19"/>
      <c r="I87" s="18"/>
      <c r="J87" s="18"/>
      <c r="K87" s="18"/>
      <c r="T87" s="22"/>
      <c r="U87" s="22"/>
      <c r="V87" s="22"/>
      <c r="W87" s="22"/>
      <c r="X87" s="22"/>
      <c r="Y87" s="10"/>
      <c r="Z87" s="10"/>
    </row>
    <row r="88" spans="8:26" ht="50.1" customHeight="1" x14ac:dyDescent="0.25">
      <c r="H88" s="19"/>
      <c r="I88" s="18"/>
      <c r="J88" s="18"/>
      <c r="K88" s="18"/>
      <c r="T88" s="22"/>
      <c r="U88" s="22"/>
      <c r="V88" s="22"/>
      <c r="W88" s="22"/>
      <c r="X88" s="22"/>
      <c r="Y88" s="10"/>
      <c r="Z88" s="10"/>
    </row>
    <row r="89" spans="8:26" ht="50.1" customHeight="1" x14ac:dyDescent="0.25">
      <c r="H89" s="19"/>
      <c r="I89" s="18"/>
      <c r="J89" s="18"/>
      <c r="K89" s="18"/>
      <c r="T89" s="22"/>
      <c r="U89" s="22"/>
      <c r="V89" s="22"/>
      <c r="W89" s="22"/>
      <c r="X89" s="22"/>
      <c r="Y89" s="10"/>
      <c r="Z89" s="10"/>
    </row>
    <row r="90" spans="8:26" ht="50.1" customHeight="1" x14ac:dyDescent="0.25">
      <c r="H90" s="19"/>
      <c r="I90" s="18"/>
      <c r="J90" s="18"/>
      <c r="K90" s="18"/>
      <c r="T90" s="22"/>
      <c r="U90" s="22"/>
      <c r="V90" s="22"/>
      <c r="W90" s="22"/>
      <c r="X90" s="22"/>
      <c r="Y90" s="10"/>
      <c r="Z90" s="10"/>
    </row>
    <row r="91" spans="8:26" ht="50.1" customHeight="1" x14ac:dyDescent="0.25">
      <c r="H91" s="19"/>
      <c r="I91" s="18"/>
      <c r="J91" s="18"/>
      <c r="K91" s="18"/>
      <c r="T91" s="22"/>
      <c r="U91" s="22"/>
      <c r="V91" s="22"/>
      <c r="W91" s="22"/>
      <c r="X91" s="22"/>
      <c r="Y91" s="10"/>
      <c r="Z91" s="10"/>
    </row>
    <row r="92" spans="8:26" ht="50.1" customHeight="1" x14ac:dyDescent="0.25">
      <c r="H92" s="19"/>
      <c r="I92" s="18"/>
      <c r="J92" s="18"/>
      <c r="K92" s="18"/>
      <c r="T92" s="22"/>
      <c r="U92" s="22"/>
      <c r="V92" s="22"/>
      <c r="W92" s="22"/>
      <c r="X92" s="22"/>
      <c r="Y92" s="10"/>
      <c r="Z92" s="10"/>
    </row>
    <row r="93" spans="8:26" ht="50.1" customHeight="1" x14ac:dyDescent="0.25">
      <c r="H93" s="19"/>
      <c r="I93" s="18"/>
      <c r="J93" s="18"/>
      <c r="K93" s="18"/>
      <c r="T93" s="22"/>
      <c r="U93" s="22"/>
      <c r="V93" s="22"/>
      <c r="W93" s="22"/>
      <c r="X93" s="22"/>
      <c r="Y93" s="10"/>
      <c r="Z93" s="10"/>
    </row>
    <row r="94" spans="8:26" ht="50.1" customHeight="1" x14ac:dyDescent="0.25">
      <c r="H94" s="19"/>
      <c r="I94" s="18"/>
      <c r="J94" s="18"/>
      <c r="K94" s="18"/>
      <c r="T94" s="22"/>
      <c r="U94" s="22"/>
      <c r="V94" s="22"/>
      <c r="W94" s="22"/>
      <c r="X94" s="22"/>
      <c r="Y94" s="10"/>
      <c r="Z94" s="10"/>
    </row>
    <row r="95" spans="8:26" ht="50.1" customHeight="1" x14ac:dyDescent="0.25">
      <c r="H95" s="19"/>
      <c r="I95" s="18"/>
      <c r="J95" s="18"/>
      <c r="K95" s="18"/>
      <c r="T95" s="22"/>
      <c r="U95" s="22"/>
      <c r="V95" s="22"/>
      <c r="W95" s="22"/>
      <c r="X95" s="22"/>
      <c r="Y95" s="10"/>
      <c r="Z95" s="10"/>
    </row>
    <row r="96" spans="8:26" ht="50.1" customHeight="1" x14ac:dyDescent="0.25">
      <c r="H96" s="19"/>
      <c r="I96" s="18"/>
      <c r="J96" s="18"/>
      <c r="K96" s="18"/>
      <c r="T96" s="22"/>
      <c r="U96" s="22"/>
      <c r="V96" s="22"/>
      <c r="W96" s="22"/>
      <c r="X96" s="22"/>
      <c r="Y96" s="10"/>
      <c r="Z96" s="10"/>
    </row>
    <row r="97" spans="8:26" ht="50.1" customHeight="1" x14ac:dyDescent="0.25">
      <c r="H97" s="19"/>
      <c r="I97" s="18"/>
      <c r="J97" s="18"/>
      <c r="K97" s="18"/>
      <c r="T97" s="22"/>
      <c r="U97" s="22"/>
      <c r="V97" s="22"/>
      <c r="W97" s="22"/>
      <c r="X97" s="22"/>
      <c r="Y97" s="10"/>
      <c r="Z97" s="10"/>
    </row>
    <row r="98" spans="8:26" ht="50.1" customHeight="1" x14ac:dyDescent="0.25">
      <c r="H98" s="19"/>
      <c r="I98" s="18"/>
      <c r="J98" s="18"/>
      <c r="K98" s="18"/>
      <c r="T98" s="22"/>
      <c r="U98" s="22"/>
      <c r="V98" s="22"/>
      <c r="W98" s="22"/>
      <c r="X98" s="22"/>
      <c r="Y98" s="10"/>
      <c r="Z98" s="10"/>
    </row>
    <row r="99" spans="8:26" ht="50.1" customHeight="1" x14ac:dyDescent="0.25">
      <c r="H99" s="19"/>
      <c r="I99" s="18"/>
      <c r="J99" s="18"/>
      <c r="K99" s="18"/>
      <c r="T99" s="22"/>
      <c r="U99" s="22"/>
      <c r="V99" s="22"/>
      <c r="W99" s="22"/>
      <c r="X99" s="22"/>
      <c r="Y99" s="10"/>
      <c r="Z99" s="10"/>
    </row>
    <row r="100" spans="8:26" ht="50.1" customHeight="1" x14ac:dyDescent="0.25">
      <c r="H100" s="19"/>
      <c r="I100" s="18"/>
      <c r="J100" s="18"/>
      <c r="K100" s="18"/>
      <c r="T100" s="22"/>
      <c r="U100" s="22"/>
      <c r="V100" s="22"/>
      <c r="W100" s="22"/>
      <c r="X100" s="22"/>
      <c r="Y100" s="10"/>
      <c r="Z100" s="10"/>
    </row>
    <row r="101" spans="8:26" ht="50.1" customHeight="1" x14ac:dyDescent="0.25">
      <c r="H101" s="19"/>
      <c r="I101" s="18"/>
      <c r="J101" s="18"/>
      <c r="K101" s="18"/>
      <c r="T101" s="22"/>
      <c r="U101" s="22"/>
      <c r="V101" s="22"/>
      <c r="W101" s="22"/>
      <c r="X101" s="22"/>
      <c r="Y101" s="10"/>
      <c r="Z101" s="10"/>
    </row>
    <row r="102" spans="8:26" ht="50.1" customHeight="1" x14ac:dyDescent="0.25">
      <c r="H102" s="19"/>
      <c r="I102" s="18"/>
      <c r="J102" s="18"/>
      <c r="K102" s="18"/>
      <c r="T102" s="22"/>
      <c r="U102" s="22"/>
      <c r="V102" s="22"/>
      <c r="W102" s="22"/>
      <c r="X102" s="22"/>
      <c r="Y102" s="10"/>
      <c r="Z102" s="10"/>
    </row>
    <row r="103" spans="8:26" ht="50.1" customHeight="1" x14ac:dyDescent="0.25">
      <c r="H103" s="19"/>
      <c r="I103" s="18"/>
      <c r="J103" s="18"/>
      <c r="K103" s="18"/>
      <c r="T103" s="22"/>
      <c r="U103" s="22"/>
      <c r="V103" s="22"/>
      <c r="W103" s="22"/>
      <c r="X103" s="22"/>
      <c r="Y103" s="10"/>
      <c r="Z103" s="10"/>
    </row>
    <row r="104" spans="8:26" ht="50.1" customHeight="1" x14ac:dyDescent="0.25">
      <c r="H104" s="19"/>
      <c r="I104" s="18"/>
      <c r="J104" s="18"/>
      <c r="K104" s="18"/>
      <c r="T104" s="22"/>
      <c r="U104" s="22"/>
      <c r="V104" s="22"/>
      <c r="W104" s="22"/>
      <c r="X104" s="22"/>
      <c r="Y104" s="10"/>
      <c r="Z104" s="10"/>
    </row>
    <row r="105" spans="8:26" ht="50.1" customHeight="1" x14ac:dyDescent="0.25">
      <c r="H105" s="19"/>
      <c r="I105" s="18"/>
      <c r="J105" s="18"/>
      <c r="K105" s="18"/>
      <c r="T105" s="22"/>
      <c r="U105" s="22"/>
      <c r="V105" s="22"/>
      <c r="W105" s="22"/>
      <c r="X105" s="22"/>
      <c r="Y105" s="10"/>
      <c r="Z105" s="10"/>
    </row>
    <row r="106" spans="8:26" ht="50.1" customHeight="1" x14ac:dyDescent="0.25">
      <c r="H106" s="19"/>
      <c r="I106" s="18"/>
      <c r="J106" s="18"/>
      <c r="K106" s="18"/>
      <c r="T106" s="22"/>
      <c r="U106" s="22"/>
      <c r="V106" s="22"/>
      <c r="W106" s="22"/>
      <c r="X106" s="22"/>
      <c r="Y106" s="10"/>
      <c r="Z106" s="10"/>
    </row>
    <row r="107" spans="8:26" ht="50.1" customHeight="1" x14ac:dyDescent="0.25">
      <c r="H107" s="19"/>
      <c r="I107" s="18"/>
      <c r="J107" s="18"/>
      <c r="K107" s="18"/>
      <c r="T107" s="22"/>
      <c r="U107" s="22"/>
      <c r="V107" s="22"/>
      <c r="W107" s="22"/>
      <c r="X107" s="22"/>
      <c r="Y107" s="10"/>
      <c r="Z107" s="10"/>
    </row>
    <row r="108" spans="8:26" ht="50.1" customHeight="1" x14ac:dyDescent="0.25">
      <c r="H108" s="19"/>
      <c r="I108" s="18"/>
      <c r="J108" s="18"/>
      <c r="K108" s="18"/>
      <c r="T108" s="22"/>
      <c r="U108" s="22"/>
      <c r="V108" s="22"/>
      <c r="W108" s="22"/>
      <c r="X108" s="22"/>
      <c r="Y108" s="10"/>
      <c r="Z108" s="10"/>
    </row>
    <row r="109" spans="8:26" ht="50.1" customHeight="1" x14ac:dyDescent="0.25">
      <c r="H109" s="19"/>
      <c r="I109" s="18"/>
      <c r="J109" s="18"/>
      <c r="K109" s="18"/>
      <c r="T109" s="22"/>
      <c r="U109" s="22"/>
      <c r="V109" s="22"/>
      <c r="W109" s="22"/>
      <c r="X109" s="22"/>
      <c r="Y109" s="10"/>
      <c r="Z109" s="10"/>
    </row>
    <row r="110" spans="8:26" ht="50.1" customHeight="1" x14ac:dyDescent="0.25">
      <c r="H110" s="19"/>
      <c r="I110" s="18"/>
      <c r="J110" s="18"/>
      <c r="K110" s="18"/>
      <c r="T110" s="22"/>
      <c r="U110" s="22"/>
      <c r="V110" s="22"/>
      <c r="W110" s="22"/>
      <c r="X110" s="22"/>
      <c r="Y110" s="10"/>
      <c r="Z110" s="10"/>
    </row>
    <row r="111" spans="8:26" ht="50.1" customHeight="1" x14ac:dyDescent="0.25">
      <c r="H111" s="19"/>
      <c r="I111" s="18"/>
      <c r="J111" s="18"/>
      <c r="K111" s="18"/>
      <c r="T111" s="22"/>
      <c r="U111" s="22"/>
      <c r="V111" s="22"/>
      <c r="W111" s="22"/>
      <c r="X111" s="22"/>
      <c r="Y111" s="10"/>
      <c r="Z111" s="10"/>
    </row>
    <row r="112" spans="8:26" ht="50.1" customHeight="1" x14ac:dyDescent="0.25">
      <c r="H112" s="19"/>
      <c r="I112" s="18"/>
      <c r="J112" s="18"/>
      <c r="K112" s="18"/>
      <c r="T112" s="22"/>
      <c r="U112" s="22"/>
      <c r="V112" s="22"/>
      <c r="W112" s="22"/>
      <c r="X112" s="22"/>
      <c r="Y112" s="10"/>
      <c r="Z112" s="10"/>
    </row>
    <row r="113" spans="8:26" ht="50.1" customHeight="1" x14ac:dyDescent="0.25">
      <c r="H113" s="19"/>
      <c r="I113" s="18"/>
      <c r="J113" s="18"/>
      <c r="K113" s="18"/>
      <c r="T113" s="22"/>
      <c r="U113" s="22"/>
      <c r="V113" s="22"/>
      <c r="W113" s="22"/>
      <c r="X113" s="22"/>
      <c r="Y113" s="10"/>
      <c r="Z113" s="10"/>
    </row>
    <row r="114" spans="8:26" ht="50.1" customHeight="1" x14ac:dyDescent="0.25">
      <c r="H114" s="19"/>
      <c r="I114" s="18"/>
      <c r="J114" s="18"/>
      <c r="K114" s="18"/>
      <c r="T114" s="22"/>
      <c r="U114" s="22"/>
      <c r="V114" s="22"/>
      <c r="W114" s="22"/>
      <c r="X114" s="22"/>
      <c r="Y114" s="10"/>
      <c r="Z114" s="10"/>
    </row>
    <row r="115" spans="8:26" ht="50.1" customHeight="1" x14ac:dyDescent="0.25">
      <c r="H115" s="19"/>
      <c r="I115" s="18"/>
      <c r="J115" s="18"/>
      <c r="K115" s="18"/>
      <c r="T115" s="22"/>
      <c r="U115" s="22"/>
      <c r="V115" s="22"/>
      <c r="W115" s="22"/>
      <c r="X115" s="22"/>
      <c r="Y115" s="10"/>
      <c r="Z115" s="10"/>
    </row>
    <row r="116" spans="8:26" ht="50.1" customHeight="1" x14ac:dyDescent="0.25">
      <c r="H116" s="19"/>
      <c r="I116" s="18"/>
      <c r="J116" s="18"/>
      <c r="K116" s="18"/>
      <c r="T116" s="22"/>
      <c r="U116" s="22"/>
      <c r="V116" s="22"/>
      <c r="W116" s="22"/>
      <c r="X116" s="22"/>
      <c r="Y116" s="10"/>
      <c r="Z116" s="10"/>
    </row>
    <row r="117" spans="8:26" ht="50.1" customHeight="1" x14ac:dyDescent="0.25">
      <c r="H117" s="19"/>
      <c r="I117" s="18"/>
      <c r="J117" s="18"/>
      <c r="K117" s="18"/>
      <c r="T117" s="22"/>
      <c r="U117" s="22"/>
      <c r="V117" s="22"/>
      <c r="W117" s="22"/>
      <c r="X117" s="22"/>
      <c r="Y117" s="10"/>
      <c r="Z117" s="10"/>
    </row>
    <row r="118" spans="8:26" ht="50.1" customHeight="1" x14ac:dyDescent="0.25">
      <c r="H118" s="19"/>
      <c r="I118" s="18"/>
      <c r="J118" s="18"/>
      <c r="K118" s="18"/>
      <c r="T118" s="22"/>
      <c r="U118" s="22"/>
      <c r="V118" s="22"/>
      <c r="W118" s="22"/>
      <c r="X118" s="22"/>
      <c r="Y118" s="10"/>
      <c r="Z118" s="10"/>
    </row>
    <row r="119" spans="8:26" ht="50.1" customHeight="1" x14ac:dyDescent="0.25">
      <c r="H119" s="19"/>
      <c r="I119" s="18"/>
      <c r="J119" s="18"/>
      <c r="K119" s="18"/>
      <c r="T119" s="22"/>
      <c r="U119" s="22"/>
      <c r="V119" s="22"/>
      <c r="W119" s="22"/>
      <c r="X119" s="22"/>
      <c r="Y119" s="10"/>
      <c r="Z119" s="10"/>
    </row>
    <row r="120" spans="8:26" ht="50.1" customHeight="1" x14ac:dyDescent="0.25">
      <c r="H120" s="19"/>
      <c r="I120" s="18"/>
      <c r="J120" s="18"/>
      <c r="K120" s="18"/>
      <c r="T120" s="22"/>
      <c r="U120" s="22"/>
      <c r="V120" s="22"/>
      <c r="W120" s="22"/>
      <c r="X120" s="22"/>
      <c r="Y120" s="10"/>
      <c r="Z120" s="10"/>
    </row>
    <row r="121" spans="8:26" ht="50.1" customHeight="1" x14ac:dyDescent="0.25">
      <c r="H121" s="19"/>
      <c r="I121" s="18"/>
      <c r="J121" s="18"/>
      <c r="K121" s="18"/>
      <c r="T121" s="22"/>
      <c r="U121" s="22"/>
      <c r="V121" s="22"/>
      <c r="W121" s="22"/>
      <c r="X121" s="22"/>
      <c r="Y121" s="10"/>
      <c r="Z121" s="10"/>
    </row>
    <row r="122" spans="8:26" ht="50.1" customHeight="1" x14ac:dyDescent="0.25">
      <c r="H122" s="19"/>
      <c r="I122" s="18"/>
      <c r="J122" s="18"/>
      <c r="K122" s="18"/>
      <c r="T122" s="22"/>
      <c r="U122" s="22"/>
      <c r="V122" s="22"/>
      <c r="W122" s="22"/>
      <c r="X122" s="22"/>
      <c r="Y122" s="10"/>
      <c r="Z122" s="10"/>
    </row>
    <row r="123" spans="8:26" ht="50.1" customHeight="1" x14ac:dyDescent="0.25">
      <c r="H123" s="19"/>
      <c r="I123" s="18"/>
      <c r="J123" s="18"/>
      <c r="K123" s="18"/>
      <c r="T123" s="22"/>
      <c r="U123" s="22"/>
      <c r="V123" s="22"/>
      <c r="W123" s="22"/>
      <c r="X123" s="22"/>
      <c r="Y123" s="10"/>
      <c r="Z123" s="10"/>
    </row>
    <row r="124" spans="8:26" ht="50.1" customHeight="1" x14ac:dyDescent="0.25">
      <c r="H124" s="19"/>
      <c r="I124" s="18"/>
      <c r="J124" s="18"/>
      <c r="K124" s="18"/>
      <c r="T124" s="22"/>
      <c r="U124" s="22"/>
      <c r="V124" s="22"/>
      <c r="W124" s="22"/>
      <c r="X124" s="22"/>
      <c r="Y124" s="10"/>
      <c r="Z124" s="10"/>
    </row>
    <row r="125" spans="8:26" ht="50.1" customHeight="1" x14ac:dyDescent="0.25">
      <c r="H125" s="19"/>
      <c r="I125" s="18"/>
      <c r="J125" s="18"/>
      <c r="K125" s="18"/>
      <c r="T125" s="22"/>
      <c r="U125" s="22"/>
      <c r="V125" s="22"/>
      <c r="W125" s="22"/>
      <c r="X125" s="22"/>
      <c r="Y125" s="10"/>
      <c r="Z125" s="10"/>
    </row>
    <row r="126" spans="8:26" ht="50.1" customHeight="1" x14ac:dyDescent="0.25">
      <c r="H126" s="19"/>
      <c r="I126" s="18"/>
      <c r="J126" s="18"/>
      <c r="K126" s="18"/>
      <c r="T126" s="22"/>
      <c r="U126" s="22"/>
      <c r="V126" s="22"/>
      <c r="W126" s="22"/>
      <c r="X126" s="22"/>
      <c r="Y126" s="10"/>
      <c r="Z126" s="10"/>
    </row>
    <row r="127" spans="8:26" ht="50.1" customHeight="1" x14ac:dyDescent="0.25">
      <c r="H127" s="19"/>
      <c r="I127" s="18"/>
      <c r="J127" s="18"/>
      <c r="K127" s="18"/>
      <c r="T127" s="22"/>
      <c r="U127" s="22"/>
      <c r="V127" s="22"/>
      <c r="W127" s="22"/>
      <c r="X127" s="22"/>
      <c r="Y127" s="10"/>
      <c r="Z127" s="10"/>
    </row>
    <row r="128" spans="8:26" ht="50.1" customHeight="1" x14ac:dyDescent="0.25">
      <c r="H128" s="19"/>
      <c r="I128" s="18"/>
      <c r="J128" s="18"/>
      <c r="K128" s="18"/>
      <c r="T128" s="22"/>
      <c r="U128" s="22"/>
      <c r="V128" s="22"/>
      <c r="W128" s="22"/>
      <c r="X128" s="22"/>
      <c r="Y128" s="10"/>
      <c r="Z128" s="10"/>
    </row>
    <row r="129" spans="8:26" ht="50.1" customHeight="1" x14ac:dyDescent="0.25">
      <c r="H129" s="19"/>
      <c r="I129" s="18"/>
      <c r="J129" s="18"/>
      <c r="K129" s="18"/>
      <c r="T129" s="22"/>
      <c r="U129" s="22"/>
      <c r="V129" s="22"/>
      <c r="W129" s="22"/>
      <c r="X129" s="22"/>
      <c r="Y129" s="10"/>
      <c r="Z129" s="10"/>
    </row>
    <row r="130" spans="8:26" ht="50.1" customHeight="1" x14ac:dyDescent="0.25">
      <c r="H130" s="19"/>
      <c r="I130" s="18"/>
      <c r="J130" s="18"/>
      <c r="K130" s="18"/>
      <c r="T130" s="22"/>
      <c r="U130" s="22"/>
      <c r="V130" s="22"/>
      <c r="W130" s="22"/>
      <c r="X130" s="22"/>
      <c r="Y130" s="10"/>
      <c r="Z130" s="10"/>
    </row>
    <row r="131" spans="8:26" ht="50.1" customHeight="1" x14ac:dyDescent="0.25">
      <c r="H131" s="19"/>
      <c r="I131" s="18"/>
      <c r="J131" s="18"/>
      <c r="K131" s="18"/>
      <c r="T131" s="22"/>
      <c r="U131" s="22"/>
      <c r="V131" s="22"/>
      <c r="W131" s="22"/>
      <c r="X131" s="22"/>
      <c r="Y131" s="10"/>
      <c r="Z131" s="10"/>
    </row>
    <row r="132" spans="8:26" ht="50.1" customHeight="1" x14ac:dyDescent="0.25">
      <c r="H132" s="19"/>
      <c r="I132" s="18"/>
      <c r="J132" s="18"/>
      <c r="K132" s="18"/>
      <c r="T132" s="22"/>
      <c r="U132" s="22"/>
      <c r="V132" s="22"/>
      <c r="W132" s="22"/>
      <c r="X132" s="22"/>
      <c r="Y132" s="10"/>
      <c r="Z132" s="10"/>
    </row>
    <row r="133" spans="8:26" ht="50.1" customHeight="1" x14ac:dyDescent="0.25">
      <c r="H133" s="19"/>
      <c r="I133" s="18"/>
      <c r="J133" s="18"/>
      <c r="K133" s="18"/>
      <c r="T133" s="22"/>
      <c r="U133" s="22"/>
      <c r="V133" s="22"/>
      <c r="W133" s="22"/>
      <c r="X133" s="22"/>
      <c r="Y133" s="10"/>
      <c r="Z133" s="10"/>
    </row>
    <row r="134" spans="8:26" ht="50.1" customHeight="1" x14ac:dyDescent="0.25">
      <c r="H134" s="19"/>
      <c r="I134" s="18"/>
      <c r="J134" s="18"/>
      <c r="K134" s="18"/>
      <c r="T134" s="22"/>
      <c r="U134" s="22"/>
      <c r="V134" s="22"/>
      <c r="W134" s="22"/>
      <c r="X134" s="22"/>
      <c r="Y134" s="10"/>
      <c r="Z134" s="10"/>
    </row>
    <row r="135" spans="8:26" ht="50.1" customHeight="1" x14ac:dyDescent="0.25">
      <c r="H135" s="19"/>
      <c r="I135" s="18"/>
      <c r="J135" s="18"/>
      <c r="K135" s="18"/>
      <c r="T135" s="22"/>
      <c r="U135" s="22"/>
      <c r="V135" s="22"/>
      <c r="W135" s="22"/>
      <c r="X135" s="22"/>
      <c r="Y135" s="10"/>
      <c r="Z135" s="10"/>
    </row>
    <row r="136" spans="8:26" ht="50.1" customHeight="1" x14ac:dyDescent="0.25">
      <c r="H136" s="19"/>
      <c r="I136" s="18"/>
      <c r="J136" s="18"/>
      <c r="K136" s="18"/>
      <c r="T136" s="22"/>
      <c r="U136" s="22"/>
      <c r="V136" s="22"/>
      <c r="W136" s="22"/>
      <c r="X136" s="22"/>
      <c r="Y136" s="10"/>
      <c r="Z136" s="10"/>
    </row>
    <row r="137" spans="8:26" ht="50.1" customHeight="1" x14ac:dyDescent="0.25">
      <c r="H137" s="19"/>
      <c r="I137" s="18"/>
      <c r="J137" s="18"/>
      <c r="K137" s="18"/>
      <c r="T137" s="22"/>
      <c r="U137" s="22"/>
      <c r="V137" s="22"/>
      <c r="W137" s="22"/>
      <c r="X137" s="22"/>
      <c r="Y137" s="10"/>
      <c r="Z137" s="10"/>
    </row>
    <row r="138" spans="8:26" ht="50.1" customHeight="1" x14ac:dyDescent="0.25">
      <c r="H138" s="19"/>
      <c r="I138" s="18"/>
      <c r="J138" s="18"/>
      <c r="K138" s="18"/>
      <c r="T138" s="22"/>
      <c r="U138" s="22"/>
      <c r="V138" s="22"/>
      <c r="W138" s="22"/>
      <c r="X138" s="22"/>
      <c r="Y138" s="10"/>
      <c r="Z138" s="10"/>
    </row>
    <row r="139" spans="8:26" ht="50.1" customHeight="1" x14ac:dyDescent="0.25">
      <c r="H139" s="19"/>
      <c r="I139" s="18"/>
      <c r="J139" s="18"/>
      <c r="K139" s="18"/>
      <c r="T139" s="22"/>
      <c r="U139" s="22"/>
      <c r="V139" s="22"/>
      <c r="W139" s="22"/>
      <c r="X139" s="22"/>
      <c r="Y139" s="10"/>
      <c r="Z139" s="10"/>
    </row>
    <row r="140" spans="8:26" ht="50.1" customHeight="1" x14ac:dyDescent="0.25">
      <c r="H140" s="19"/>
      <c r="I140" s="18"/>
      <c r="J140" s="18"/>
      <c r="K140" s="18"/>
      <c r="T140" s="22"/>
      <c r="U140" s="22"/>
      <c r="V140" s="22"/>
      <c r="W140" s="22"/>
      <c r="X140" s="22"/>
      <c r="Y140" s="10"/>
      <c r="Z140" s="10"/>
    </row>
    <row r="141" spans="8:26" ht="50.1" customHeight="1" x14ac:dyDescent="0.25">
      <c r="H141" s="19"/>
      <c r="I141" s="18"/>
      <c r="J141" s="18"/>
      <c r="K141" s="18"/>
      <c r="T141" s="22"/>
      <c r="U141" s="22"/>
      <c r="V141" s="22"/>
      <c r="W141" s="22"/>
      <c r="X141" s="22"/>
      <c r="Y141" s="10"/>
      <c r="Z141" s="10"/>
    </row>
    <row r="142" spans="8:26" ht="50.1" customHeight="1" x14ac:dyDescent="0.25">
      <c r="H142" s="19"/>
      <c r="I142" s="18"/>
      <c r="J142" s="18"/>
      <c r="K142" s="18"/>
      <c r="T142" s="22"/>
      <c r="U142" s="22"/>
      <c r="V142" s="22"/>
      <c r="W142" s="22"/>
      <c r="X142" s="22"/>
      <c r="Y142" s="10"/>
      <c r="Z142" s="10"/>
    </row>
    <row r="143" spans="8:26" ht="50.1" customHeight="1" x14ac:dyDescent="0.25">
      <c r="H143" s="19"/>
      <c r="I143" s="18"/>
      <c r="J143" s="18"/>
      <c r="K143" s="18"/>
      <c r="T143" s="22"/>
      <c r="U143" s="22"/>
      <c r="V143" s="22"/>
      <c r="W143" s="22"/>
      <c r="X143" s="22"/>
      <c r="Y143" s="10"/>
      <c r="Z143" s="10"/>
    </row>
    <row r="144" spans="8:26" ht="50.1" customHeight="1" x14ac:dyDescent="0.25">
      <c r="H144" s="19"/>
      <c r="I144" s="18"/>
      <c r="J144" s="18"/>
      <c r="K144" s="18"/>
      <c r="T144" s="22"/>
      <c r="U144" s="22"/>
      <c r="V144" s="22"/>
      <c r="W144" s="22"/>
      <c r="X144" s="22"/>
      <c r="Y144" s="10"/>
      <c r="Z144" s="10"/>
    </row>
    <row r="145" spans="8:26" ht="50.1" customHeight="1" x14ac:dyDescent="0.25">
      <c r="H145" s="19"/>
      <c r="I145" s="18"/>
      <c r="J145" s="18"/>
      <c r="K145" s="18"/>
      <c r="T145" s="22"/>
      <c r="U145" s="22"/>
      <c r="V145" s="22"/>
      <c r="W145" s="22"/>
      <c r="X145" s="22"/>
      <c r="Y145" s="10"/>
      <c r="Z145" s="10"/>
    </row>
    <row r="146" spans="8:26" ht="50.1" customHeight="1" x14ac:dyDescent="0.25">
      <c r="H146" s="19"/>
      <c r="I146" s="18"/>
      <c r="J146" s="18"/>
      <c r="K146" s="18"/>
      <c r="T146" s="22"/>
      <c r="U146" s="22"/>
      <c r="V146" s="22"/>
      <c r="W146" s="22"/>
      <c r="X146" s="22"/>
      <c r="Y146" s="10"/>
      <c r="Z146" s="10"/>
    </row>
    <row r="147" spans="8:26" ht="50.1" customHeight="1" x14ac:dyDescent="0.25">
      <c r="H147" s="19"/>
      <c r="I147" s="18"/>
      <c r="J147" s="18"/>
      <c r="K147" s="18"/>
      <c r="T147" s="22"/>
      <c r="U147" s="22"/>
      <c r="V147" s="22"/>
      <c r="W147" s="22"/>
      <c r="X147" s="22"/>
      <c r="Y147" s="10"/>
      <c r="Z147" s="10"/>
    </row>
    <row r="148" spans="8:26" ht="50.1" customHeight="1" x14ac:dyDescent="0.25">
      <c r="H148" s="19"/>
      <c r="I148" s="18"/>
      <c r="J148" s="18"/>
      <c r="K148" s="18"/>
      <c r="T148" s="22"/>
      <c r="U148" s="22"/>
      <c r="V148" s="22"/>
      <c r="W148" s="22"/>
      <c r="X148" s="22"/>
      <c r="Y148" s="10"/>
      <c r="Z148" s="10"/>
    </row>
    <row r="149" spans="8:26" ht="50.1" customHeight="1" x14ac:dyDescent="0.25">
      <c r="H149" s="19"/>
      <c r="I149" s="18"/>
      <c r="J149" s="18"/>
      <c r="K149" s="18"/>
      <c r="T149" s="22"/>
      <c r="U149" s="22"/>
      <c r="V149" s="22"/>
      <c r="W149" s="22"/>
      <c r="X149" s="22"/>
      <c r="Y149" s="10"/>
      <c r="Z149" s="10"/>
    </row>
    <row r="150" spans="8:26" ht="50.1" customHeight="1" x14ac:dyDescent="0.25">
      <c r="H150" s="19"/>
      <c r="I150" s="18"/>
      <c r="J150" s="18"/>
      <c r="K150" s="18"/>
      <c r="T150" s="22"/>
      <c r="U150" s="22"/>
      <c r="V150" s="22"/>
      <c r="W150" s="22"/>
      <c r="X150" s="22"/>
      <c r="Y150" s="10"/>
      <c r="Z150" s="10"/>
    </row>
    <row r="151" spans="8:26" ht="50.1" customHeight="1" x14ac:dyDescent="0.25">
      <c r="H151" s="19"/>
      <c r="I151" s="18"/>
      <c r="J151" s="18"/>
      <c r="K151" s="18"/>
      <c r="T151" s="22"/>
      <c r="U151" s="22"/>
      <c r="V151" s="22"/>
      <c r="W151" s="22"/>
      <c r="X151" s="22"/>
      <c r="Y151" s="10"/>
      <c r="Z151" s="10"/>
    </row>
    <row r="152" spans="8:26" ht="50.1" customHeight="1" x14ac:dyDescent="0.25">
      <c r="H152" s="19"/>
      <c r="I152" s="18"/>
      <c r="J152" s="18"/>
      <c r="K152" s="18"/>
      <c r="T152" s="22"/>
      <c r="U152" s="22"/>
      <c r="V152" s="22"/>
      <c r="W152" s="22"/>
      <c r="X152" s="22"/>
      <c r="Y152" s="10"/>
      <c r="Z152" s="10"/>
    </row>
    <row r="153" spans="8:26" ht="50.1" customHeight="1" x14ac:dyDescent="0.25">
      <c r="H153" s="19"/>
      <c r="I153" s="18"/>
      <c r="J153" s="18"/>
      <c r="K153" s="18"/>
      <c r="T153" s="22"/>
      <c r="U153" s="22"/>
      <c r="V153" s="22"/>
      <c r="W153" s="22"/>
      <c r="X153" s="22"/>
      <c r="Y153" s="10"/>
      <c r="Z153" s="10"/>
    </row>
    <row r="154" spans="8:26" ht="50.1" customHeight="1" x14ac:dyDescent="0.25">
      <c r="H154" s="19"/>
      <c r="I154" s="18"/>
      <c r="J154" s="18"/>
      <c r="K154" s="18"/>
      <c r="T154" s="22"/>
      <c r="U154" s="22"/>
      <c r="V154" s="22"/>
      <c r="W154" s="22"/>
      <c r="X154" s="22"/>
      <c r="Y154" s="10"/>
      <c r="Z154" s="10"/>
    </row>
    <row r="155" spans="8:26" ht="50.1" customHeight="1" x14ac:dyDescent="0.25">
      <c r="H155" s="19"/>
      <c r="I155" s="18"/>
      <c r="J155" s="18"/>
      <c r="K155" s="18"/>
      <c r="T155" s="22"/>
      <c r="U155" s="22"/>
      <c r="V155" s="22"/>
      <c r="W155" s="22"/>
      <c r="X155" s="22"/>
      <c r="Y155" s="10"/>
      <c r="Z155" s="10"/>
    </row>
    <row r="156" spans="8:26" ht="50.1" customHeight="1" x14ac:dyDescent="0.25">
      <c r="H156" s="19"/>
      <c r="I156" s="18"/>
      <c r="J156" s="18"/>
      <c r="K156" s="18"/>
      <c r="T156" s="22"/>
      <c r="U156" s="22"/>
      <c r="V156" s="22"/>
      <c r="W156" s="22"/>
      <c r="X156" s="22"/>
      <c r="Y156" s="10"/>
      <c r="Z156" s="10"/>
    </row>
    <row r="157" spans="8:26" ht="50.1" customHeight="1" x14ac:dyDescent="0.25">
      <c r="H157" s="19"/>
      <c r="I157" s="18"/>
      <c r="J157" s="18"/>
      <c r="K157" s="18"/>
      <c r="T157" s="22"/>
      <c r="U157" s="22"/>
      <c r="V157" s="22"/>
      <c r="W157" s="22"/>
      <c r="X157" s="22"/>
      <c r="Y157" s="10"/>
      <c r="Z157" s="10"/>
    </row>
    <row r="158" spans="8:26" ht="50.1" customHeight="1" x14ac:dyDescent="0.25">
      <c r="H158" s="19"/>
      <c r="I158" s="18"/>
      <c r="J158" s="18"/>
      <c r="K158" s="18"/>
      <c r="T158" s="22"/>
      <c r="U158" s="22"/>
      <c r="V158" s="22"/>
      <c r="W158" s="22"/>
      <c r="X158" s="22"/>
      <c r="Y158" s="10"/>
      <c r="Z158" s="10"/>
    </row>
    <row r="159" spans="8:26" ht="50.1" customHeight="1" x14ac:dyDescent="0.25">
      <c r="H159" s="19"/>
      <c r="I159" s="18"/>
      <c r="J159" s="18"/>
      <c r="K159" s="18"/>
      <c r="T159" s="22"/>
      <c r="U159" s="22"/>
      <c r="V159" s="22"/>
      <c r="W159" s="22"/>
      <c r="X159" s="22"/>
      <c r="Y159" s="10"/>
      <c r="Z159" s="10"/>
    </row>
    <row r="160" spans="8:26" ht="50.1" customHeight="1" x14ac:dyDescent="0.25">
      <c r="H160" s="19"/>
      <c r="I160" s="18"/>
      <c r="J160" s="18"/>
      <c r="K160" s="18"/>
      <c r="T160" s="22"/>
      <c r="U160" s="22"/>
      <c r="V160" s="22"/>
      <c r="W160" s="22"/>
      <c r="X160" s="22"/>
      <c r="Y160" s="10"/>
      <c r="Z160" s="10"/>
    </row>
    <row r="161" spans="8:26" ht="50.1" customHeight="1" x14ac:dyDescent="0.25">
      <c r="H161" s="19"/>
      <c r="I161" s="18"/>
      <c r="J161" s="18"/>
      <c r="K161" s="18"/>
      <c r="T161" s="22"/>
      <c r="U161" s="22"/>
      <c r="V161" s="22"/>
      <c r="W161" s="22"/>
      <c r="X161" s="22"/>
      <c r="Y161" s="10"/>
      <c r="Z161" s="10"/>
    </row>
    <row r="162" spans="8:26" ht="50.1" customHeight="1" x14ac:dyDescent="0.25">
      <c r="H162" s="19"/>
      <c r="I162" s="18"/>
      <c r="J162" s="18"/>
      <c r="K162" s="18"/>
      <c r="T162" s="22"/>
      <c r="U162" s="22"/>
      <c r="V162" s="22"/>
      <c r="W162" s="22"/>
      <c r="X162" s="22"/>
      <c r="Y162" s="10"/>
      <c r="Z162" s="10"/>
    </row>
    <row r="163" spans="8:26" ht="50.1" customHeight="1" x14ac:dyDescent="0.25">
      <c r="H163" s="19"/>
      <c r="I163" s="18"/>
      <c r="J163" s="18"/>
      <c r="K163" s="18"/>
      <c r="T163" s="22"/>
      <c r="U163" s="22"/>
      <c r="V163" s="22"/>
      <c r="W163" s="22"/>
      <c r="X163" s="22"/>
      <c r="Y163" s="10"/>
      <c r="Z163" s="10"/>
    </row>
    <row r="164" spans="8:26" ht="50.1" customHeight="1" x14ac:dyDescent="0.25">
      <c r="H164" s="19"/>
      <c r="I164" s="18"/>
      <c r="J164" s="18"/>
      <c r="K164" s="18"/>
      <c r="T164" s="22"/>
      <c r="U164" s="22"/>
      <c r="V164" s="22"/>
      <c r="W164" s="22"/>
      <c r="X164" s="22"/>
      <c r="Y164" s="10"/>
      <c r="Z164" s="10"/>
    </row>
    <row r="165" spans="8:26" ht="50.1" customHeight="1" x14ac:dyDescent="0.25">
      <c r="H165" s="19"/>
      <c r="I165" s="18"/>
      <c r="J165" s="18"/>
      <c r="K165" s="18"/>
      <c r="T165" s="22"/>
      <c r="U165" s="22"/>
      <c r="V165" s="22"/>
      <c r="W165" s="22"/>
      <c r="X165" s="22"/>
      <c r="Y165" s="10"/>
      <c r="Z165" s="10"/>
    </row>
    <row r="166" spans="8:26" ht="50.1" customHeight="1" x14ac:dyDescent="0.25">
      <c r="H166" s="19"/>
      <c r="I166" s="18"/>
      <c r="J166" s="18"/>
      <c r="K166" s="18"/>
      <c r="T166" s="22"/>
      <c r="U166" s="22"/>
      <c r="V166" s="22"/>
      <c r="W166" s="22"/>
      <c r="X166" s="22"/>
      <c r="Y166" s="10"/>
      <c r="Z166" s="10"/>
    </row>
    <row r="167" spans="8:26" ht="50.1" customHeight="1" x14ac:dyDescent="0.25">
      <c r="H167" s="19"/>
      <c r="I167" s="18"/>
      <c r="J167" s="18"/>
      <c r="K167" s="18"/>
      <c r="T167" s="22"/>
      <c r="U167" s="22"/>
      <c r="V167" s="22"/>
      <c r="W167" s="22"/>
      <c r="X167" s="22"/>
      <c r="Y167" s="10"/>
      <c r="Z167" s="10"/>
    </row>
    <row r="168" spans="8:26" ht="50.1" customHeight="1" x14ac:dyDescent="0.25">
      <c r="H168" s="19"/>
      <c r="I168" s="18"/>
      <c r="J168" s="18"/>
      <c r="K168" s="18"/>
      <c r="T168" s="22"/>
      <c r="U168" s="22"/>
      <c r="V168" s="22"/>
      <c r="W168" s="22"/>
      <c r="X168" s="22"/>
      <c r="Y168" s="10"/>
      <c r="Z168" s="10"/>
    </row>
    <row r="169" spans="8:26" ht="50.1" customHeight="1" x14ac:dyDescent="0.25">
      <c r="H169" s="19"/>
      <c r="I169" s="18"/>
      <c r="J169" s="18"/>
      <c r="K169" s="18"/>
      <c r="T169" s="22"/>
      <c r="U169" s="22"/>
      <c r="V169" s="22"/>
      <c r="W169" s="22"/>
      <c r="X169" s="22"/>
      <c r="Y169" s="10"/>
      <c r="Z169" s="10"/>
    </row>
    <row r="170" spans="8:26" ht="50.1" customHeight="1" x14ac:dyDescent="0.25">
      <c r="H170" s="19"/>
      <c r="I170" s="18"/>
      <c r="J170" s="18"/>
      <c r="K170" s="18"/>
      <c r="T170" s="22"/>
      <c r="U170" s="22"/>
      <c r="V170" s="22"/>
      <c r="W170" s="22"/>
      <c r="X170" s="22"/>
      <c r="Y170" s="10"/>
      <c r="Z170" s="10"/>
    </row>
    <row r="171" spans="8:26" ht="50.1" customHeight="1" x14ac:dyDescent="0.25">
      <c r="H171" s="19"/>
      <c r="I171" s="18"/>
      <c r="J171" s="18"/>
      <c r="K171" s="18"/>
      <c r="T171" s="22"/>
      <c r="U171" s="22"/>
      <c r="V171" s="22"/>
      <c r="W171" s="22"/>
      <c r="X171" s="22"/>
      <c r="Y171" s="10"/>
      <c r="Z171" s="10"/>
    </row>
    <row r="172" spans="8:26" ht="50.1" customHeight="1" x14ac:dyDescent="0.25">
      <c r="H172" s="19"/>
      <c r="I172" s="18"/>
      <c r="J172" s="18"/>
      <c r="K172" s="18"/>
      <c r="T172" s="22"/>
      <c r="U172" s="22"/>
      <c r="V172" s="22"/>
      <c r="W172" s="22"/>
      <c r="X172" s="22"/>
      <c r="Y172" s="10"/>
      <c r="Z172" s="10"/>
    </row>
    <row r="173" spans="8:26" ht="50.1" customHeight="1" x14ac:dyDescent="0.25">
      <c r="H173" s="19"/>
      <c r="I173" s="18"/>
      <c r="J173" s="18"/>
      <c r="K173" s="18"/>
      <c r="T173" s="22"/>
      <c r="U173" s="22"/>
      <c r="V173" s="22"/>
      <c r="W173" s="22"/>
      <c r="X173" s="22"/>
      <c r="Y173" s="10"/>
      <c r="Z173" s="10"/>
    </row>
    <row r="174" spans="8:26" ht="50.1" customHeight="1" x14ac:dyDescent="0.25">
      <c r="H174" s="19"/>
      <c r="I174" s="18"/>
      <c r="J174" s="18"/>
      <c r="K174" s="18"/>
      <c r="T174" s="22"/>
      <c r="U174" s="22"/>
      <c r="V174" s="22"/>
      <c r="W174" s="22"/>
      <c r="X174" s="22"/>
      <c r="Y174" s="10"/>
      <c r="Z174" s="10"/>
    </row>
    <row r="175" spans="8:26" ht="50.1" customHeight="1" x14ac:dyDescent="0.25">
      <c r="H175" s="19"/>
      <c r="I175" s="18"/>
      <c r="J175" s="18"/>
      <c r="K175" s="18"/>
      <c r="T175" s="22"/>
      <c r="U175" s="22"/>
      <c r="V175" s="22"/>
      <c r="W175" s="22"/>
      <c r="X175" s="22"/>
      <c r="Y175" s="10"/>
      <c r="Z175" s="10"/>
    </row>
    <row r="176" spans="8:26" ht="50.1" customHeight="1" x14ac:dyDescent="0.25">
      <c r="H176" s="19"/>
      <c r="I176" s="18"/>
      <c r="J176" s="18"/>
      <c r="K176" s="18"/>
      <c r="T176" s="22"/>
      <c r="U176" s="22"/>
      <c r="V176" s="22"/>
      <c r="W176" s="22"/>
      <c r="X176" s="22"/>
      <c r="Y176" s="10"/>
      <c r="Z176" s="10"/>
    </row>
    <row r="177" spans="8:26" ht="50.1" customHeight="1" x14ac:dyDescent="0.25">
      <c r="H177" s="19"/>
      <c r="I177" s="18"/>
      <c r="J177" s="18"/>
      <c r="K177" s="18"/>
      <c r="T177" s="22"/>
      <c r="U177" s="22"/>
      <c r="V177" s="22"/>
      <c r="W177" s="22"/>
      <c r="X177" s="22"/>
      <c r="Y177" s="10"/>
      <c r="Z177" s="10"/>
    </row>
    <row r="178" spans="8:26" ht="50.1" customHeight="1" x14ac:dyDescent="0.25">
      <c r="H178" s="19"/>
      <c r="I178" s="18"/>
      <c r="J178" s="18"/>
      <c r="K178" s="18"/>
      <c r="T178" s="22"/>
      <c r="U178" s="22"/>
      <c r="V178" s="22"/>
      <c r="W178" s="22"/>
      <c r="X178" s="22"/>
      <c r="Y178" s="10"/>
      <c r="Z178" s="10"/>
    </row>
    <row r="179" spans="8:26" ht="50.1" customHeight="1" x14ac:dyDescent="0.25">
      <c r="H179" s="19"/>
      <c r="I179" s="18"/>
      <c r="J179" s="18"/>
      <c r="K179" s="18"/>
      <c r="T179" s="22"/>
      <c r="U179" s="22"/>
      <c r="V179" s="22"/>
      <c r="W179" s="22"/>
      <c r="X179" s="22"/>
      <c r="Y179" s="10"/>
      <c r="Z179" s="10"/>
    </row>
    <row r="180" spans="8:26" ht="50.1" customHeight="1" x14ac:dyDescent="0.25">
      <c r="H180" s="19"/>
      <c r="I180" s="18"/>
      <c r="J180" s="18"/>
      <c r="K180" s="18"/>
      <c r="T180" s="22"/>
      <c r="U180" s="22"/>
      <c r="V180" s="22"/>
      <c r="W180" s="22"/>
      <c r="X180" s="22"/>
      <c r="Y180" s="10"/>
      <c r="Z180" s="10"/>
    </row>
    <row r="181" spans="8:26" ht="50.1" customHeight="1" x14ac:dyDescent="0.25">
      <c r="H181" s="19"/>
      <c r="I181" s="18"/>
      <c r="J181" s="18"/>
      <c r="K181" s="18"/>
      <c r="T181" s="22"/>
      <c r="U181" s="22"/>
      <c r="V181" s="22"/>
      <c r="W181" s="22"/>
      <c r="X181" s="22"/>
      <c r="Y181" s="10"/>
      <c r="Z181" s="10"/>
    </row>
    <row r="182" spans="8:26" ht="50.1" customHeight="1" x14ac:dyDescent="0.25">
      <c r="H182" s="19"/>
      <c r="I182" s="18"/>
      <c r="J182" s="18"/>
      <c r="K182" s="18"/>
      <c r="T182" s="22"/>
      <c r="U182" s="22"/>
      <c r="V182" s="22"/>
      <c r="W182" s="22"/>
      <c r="X182" s="22"/>
      <c r="Y182" s="10"/>
      <c r="Z182" s="10"/>
    </row>
    <row r="183" spans="8:26" ht="50.1" customHeight="1" x14ac:dyDescent="0.25">
      <c r="H183" s="19"/>
      <c r="I183" s="18"/>
      <c r="J183" s="18"/>
      <c r="K183" s="18"/>
      <c r="T183" s="22"/>
      <c r="U183" s="22"/>
      <c r="V183" s="22"/>
      <c r="W183" s="22"/>
      <c r="X183" s="22"/>
      <c r="Y183" s="10"/>
      <c r="Z183" s="10"/>
    </row>
    <row r="184" spans="8:26" ht="50.1" customHeight="1" x14ac:dyDescent="0.25">
      <c r="H184" s="19"/>
      <c r="I184" s="18"/>
      <c r="J184" s="18"/>
      <c r="K184" s="18"/>
      <c r="T184" s="22"/>
      <c r="U184" s="22"/>
      <c r="V184" s="22"/>
      <c r="W184" s="22"/>
      <c r="X184" s="22"/>
      <c r="Y184" s="10"/>
      <c r="Z184" s="10"/>
    </row>
    <row r="185" spans="8:26" ht="50.1" customHeight="1" x14ac:dyDescent="0.25">
      <c r="H185" s="19"/>
      <c r="I185" s="18"/>
      <c r="J185" s="18"/>
      <c r="K185" s="18"/>
      <c r="T185" s="22"/>
      <c r="U185" s="22"/>
      <c r="V185" s="22"/>
      <c r="W185" s="22"/>
      <c r="X185" s="22"/>
      <c r="Y185" s="10"/>
      <c r="Z185" s="10"/>
    </row>
    <row r="186" spans="8:26" ht="50.1" customHeight="1" x14ac:dyDescent="0.25">
      <c r="H186" s="19"/>
      <c r="I186" s="18"/>
      <c r="J186" s="18"/>
      <c r="K186" s="18"/>
      <c r="T186" s="22"/>
      <c r="U186" s="22"/>
      <c r="V186" s="22"/>
      <c r="W186" s="22"/>
      <c r="X186" s="22"/>
      <c r="Y186" s="10"/>
      <c r="Z186" s="10"/>
    </row>
    <row r="187" spans="8:26" ht="50.1" customHeight="1" x14ac:dyDescent="0.25">
      <c r="H187" s="19"/>
      <c r="I187" s="18"/>
      <c r="J187" s="18"/>
      <c r="K187" s="18"/>
      <c r="T187" s="22"/>
      <c r="U187" s="22"/>
      <c r="V187" s="22"/>
      <c r="W187" s="22"/>
      <c r="X187" s="22"/>
      <c r="Y187" s="10"/>
      <c r="Z187" s="10"/>
    </row>
    <row r="188" spans="8:26" ht="50.1" customHeight="1" x14ac:dyDescent="0.25">
      <c r="H188" s="19"/>
      <c r="I188" s="18"/>
      <c r="J188" s="18"/>
      <c r="K188" s="18"/>
      <c r="T188" s="22"/>
      <c r="U188" s="22"/>
      <c r="V188" s="22"/>
      <c r="W188" s="22"/>
      <c r="X188" s="22"/>
      <c r="Y188" s="10"/>
      <c r="Z188" s="10"/>
    </row>
    <row r="189" spans="8:26" ht="50.1" customHeight="1" x14ac:dyDescent="0.25">
      <c r="H189" s="19"/>
      <c r="I189" s="18"/>
      <c r="J189" s="18"/>
      <c r="K189" s="18"/>
      <c r="T189" s="22"/>
      <c r="U189" s="22"/>
      <c r="V189" s="22"/>
      <c r="W189" s="22"/>
      <c r="X189" s="22"/>
      <c r="Y189" s="10"/>
      <c r="Z189" s="10"/>
    </row>
    <row r="190" spans="8:26" ht="50.1" customHeight="1" x14ac:dyDescent="0.25">
      <c r="H190" s="19"/>
      <c r="I190" s="18"/>
      <c r="J190" s="18"/>
      <c r="K190" s="18"/>
      <c r="T190" s="22"/>
      <c r="U190" s="22"/>
      <c r="V190" s="22"/>
      <c r="W190" s="22"/>
      <c r="X190" s="22"/>
      <c r="Y190" s="10"/>
      <c r="Z190" s="10"/>
    </row>
    <row r="191" spans="8:26" ht="50.1" customHeight="1" x14ac:dyDescent="0.25">
      <c r="H191" s="19"/>
      <c r="I191" s="18"/>
      <c r="J191" s="18"/>
      <c r="K191" s="18"/>
      <c r="T191" s="22"/>
      <c r="U191" s="22"/>
      <c r="V191" s="22"/>
      <c r="W191" s="22"/>
      <c r="X191" s="22"/>
      <c r="Y191" s="10"/>
      <c r="Z191" s="10"/>
    </row>
    <row r="192" spans="8:26" ht="50.1" customHeight="1" x14ac:dyDescent="0.25">
      <c r="H192" s="19"/>
      <c r="I192" s="18"/>
      <c r="J192" s="18"/>
      <c r="K192" s="18"/>
      <c r="T192" s="22"/>
      <c r="U192" s="22"/>
      <c r="V192" s="22"/>
      <c r="W192" s="22"/>
      <c r="X192" s="22"/>
      <c r="Y192" s="10"/>
      <c r="Z192" s="10"/>
    </row>
    <row r="193" spans="8:26" ht="50.1" customHeight="1" x14ac:dyDescent="0.25">
      <c r="H193" s="19"/>
      <c r="I193" s="18"/>
      <c r="J193" s="18"/>
      <c r="K193" s="18"/>
      <c r="T193" s="22"/>
      <c r="U193" s="22"/>
      <c r="V193" s="22"/>
      <c r="W193" s="22"/>
      <c r="X193" s="22"/>
      <c r="Y193" s="10"/>
      <c r="Z193" s="10"/>
    </row>
    <row r="194" spans="8:26" ht="50.1" customHeight="1" x14ac:dyDescent="0.25">
      <c r="H194" s="19"/>
      <c r="I194" s="18"/>
      <c r="J194" s="18"/>
      <c r="K194" s="18"/>
      <c r="T194" s="22"/>
      <c r="U194" s="22"/>
      <c r="V194" s="22"/>
      <c r="W194" s="22"/>
      <c r="X194" s="22"/>
      <c r="Y194" s="10"/>
      <c r="Z194" s="10"/>
    </row>
    <row r="195" spans="8:26" ht="50.1" customHeight="1" x14ac:dyDescent="0.25">
      <c r="H195" s="19"/>
      <c r="I195" s="18"/>
      <c r="J195" s="18"/>
      <c r="K195" s="18"/>
      <c r="T195" s="22"/>
      <c r="U195" s="22"/>
      <c r="V195" s="22"/>
      <c r="W195" s="22"/>
      <c r="X195" s="22"/>
      <c r="Y195" s="10"/>
      <c r="Z195" s="10"/>
    </row>
    <row r="196" spans="8:26" ht="50.1" customHeight="1" x14ac:dyDescent="0.25">
      <c r="H196" s="19"/>
      <c r="I196" s="18"/>
      <c r="J196" s="18"/>
      <c r="K196" s="18"/>
      <c r="T196" s="22"/>
      <c r="U196" s="22"/>
      <c r="V196" s="22"/>
      <c r="W196" s="22"/>
      <c r="X196" s="22"/>
      <c r="Y196" s="10"/>
      <c r="Z196" s="10"/>
    </row>
    <row r="197" spans="8:26" ht="50.1" customHeight="1" x14ac:dyDescent="0.25">
      <c r="H197" s="19"/>
      <c r="I197" s="18"/>
      <c r="J197" s="18"/>
      <c r="K197" s="18"/>
      <c r="T197" s="22"/>
      <c r="U197" s="22"/>
      <c r="V197" s="22"/>
      <c r="W197" s="22"/>
      <c r="X197" s="22"/>
      <c r="Y197" s="10"/>
      <c r="Z197" s="10"/>
    </row>
    <row r="198" spans="8:26" ht="50.1" customHeight="1" x14ac:dyDescent="0.25">
      <c r="H198" s="19"/>
      <c r="I198" s="18"/>
      <c r="J198" s="18"/>
      <c r="K198" s="18"/>
      <c r="T198" s="22"/>
      <c r="U198" s="22"/>
      <c r="V198" s="22"/>
      <c r="W198" s="22"/>
      <c r="X198" s="22"/>
      <c r="Y198" s="10"/>
      <c r="Z198" s="10"/>
    </row>
    <row r="199" spans="8:26" ht="50.1" customHeight="1" x14ac:dyDescent="0.25">
      <c r="H199" s="19"/>
      <c r="I199" s="18"/>
      <c r="J199" s="18"/>
      <c r="K199" s="18"/>
      <c r="T199" s="22"/>
      <c r="U199" s="22"/>
      <c r="V199" s="22"/>
      <c r="W199" s="22"/>
      <c r="X199" s="22"/>
      <c r="Y199" s="10"/>
      <c r="Z199" s="10"/>
    </row>
    <row r="200" spans="8:26" ht="50.1" customHeight="1" x14ac:dyDescent="0.25">
      <c r="H200" s="19"/>
      <c r="I200" s="18"/>
      <c r="J200" s="18"/>
      <c r="K200" s="18"/>
      <c r="T200" s="22"/>
      <c r="U200" s="22"/>
      <c r="V200" s="22"/>
      <c r="W200" s="22"/>
      <c r="X200" s="22"/>
      <c r="Y200" s="10"/>
      <c r="Z200" s="10"/>
    </row>
    <row r="201" spans="8:26" ht="50.1" customHeight="1" x14ac:dyDescent="0.25">
      <c r="H201" s="19"/>
      <c r="I201" s="18"/>
      <c r="J201" s="18"/>
      <c r="K201" s="18"/>
      <c r="T201" s="22"/>
      <c r="U201" s="22"/>
      <c r="V201" s="22"/>
      <c r="W201" s="22"/>
      <c r="X201" s="22"/>
      <c r="Y201" s="10"/>
      <c r="Z201" s="10"/>
    </row>
    <row r="202" spans="8:26" ht="50.1" customHeight="1" x14ac:dyDescent="0.25">
      <c r="H202" s="19"/>
      <c r="I202" s="18"/>
      <c r="J202" s="18"/>
      <c r="K202" s="18"/>
      <c r="T202" s="22"/>
      <c r="U202" s="22"/>
      <c r="V202" s="22"/>
      <c r="W202" s="22"/>
      <c r="X202" s="22"/>
      <c r="Y202" s="10"/>
      <c r="Z202" s="10"/>
    </row>
    <row r="203" spans="8:26" ht="50.1" customHeight="1" x14ac:dyDescent="0.25">
      <c r="H203" s="19"/>
      <c r="I203" s="18"/>
      <c r="J203" s="18"/>
      <c r="K203" s="18"/>
      <c r="T203" s="22"/>
      <c r="U203" s="22"/>
      <c r="V203" s="22"/>
      <c r="W203" s="22"/>
      <c r="X203" s="22"/>
      <c r="Y203" s="10"/>
      <c r="Z203" s="10"/>
    </row>
    <row r="204" spans="8:26" ht="50.1" customHeight="1" x14ac:dyDescent="0.25">
      <c r="H204" s="19"/>
      <c r="I204" s="18"/>
      <c r="J204" s="18"/>
      <c r="K204" s="18"/>
      <c r="T204" s="22"/>
      <c r="U204" s="22"/>
      <c r="V204" s="22"/>
      <c r="W204" s="22"/>
      <c r="X204" s="22"/>
      <c r="Y204" s="10"/>
      <c r="Z204" s="10"/>
    </row>
    <row r="205" spans="8:26" ht="50.1" customHeight="1" x14ac:dyDescent="0.25">
      <c r="H205" s="19"/>
      <c r="I205" s="18"/>
      <c r="J205" s="18"/>
      <c r="K205" s="18"/>
      <c r="T205" s="22"/>
      <c r="U205" s="22"/>
      <c r="V205" s="22"/>
      <c r="W205" s="22"/>
      <c r="X205" s="22"/>
      <c r="Y205" s="10"/>
      <c r="Z205" s="10"/>
    </row>
    <row r="206" spans="8:26" ht="50.1" customHeight="1" x14ac:dyDescent="0.25">
      <c r="H206" s="19"/>
      <c r="I206" s="18"/>
      <c r="J206" s="18"/>
      <c r="K206" s="18"/>
      <c r="T206" s="22"/>
      <c r="U206" s="22"/>
      <c r="V206" s="22"/>
      <c r="W206" s="22"/>
      <c r="X206" s="22"/>
      <c r="Y206" s="10"/>
      <c r="Z206" s="10"/>
    </row>
    <row r="207" spans="8:26" ht="50.1" customHeight="1" x14ac:dyDescent="0.25">
      <c r="H207" s="19"/>
      <c r="I207" s="18"/>
      <c r="J207" s="18"/>
      <c r="K207" s="18"/>
      <c r="T207" s="22"/>
      <c r="U207" s="22"/>
      <c r="V207" s="22"/>
      <c r="W207" s="22"/>
      <c r="X207" s="22"/>
      <c r="Y207" s="10"/>
      <c r="Z207" s="10"/>
    </row>
    <row r="208" spans="8:26"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1"/>
      <c r="Z757" s="11"/>
    </row>
    <row r="758" spans="8:26" ht="50.1" customHeight="1" x14ac:dyDescent="0.25">
      <c r="H758" s="19"/>
      <c r="I758" s="18"/>
      <c r="J758" s="18"/>
      <c r="K758" s="18"/>
      <c r="T758" s="22"/>
      <c r="U758" s="22"/>
      <c r="V758" s="22"/>
      <c r="W758" s="22"/>
      <c r="X758" s="22"/>
      <c r="Y758" s="11"/>
      <c r="Z758" s="11"/>
    </row>
    <row r="759" spans="8:26" ht="50.1" customHeight="1" x14ac:dyDescent="0.25">
      <c r="H759" s="19"/>
      <c r="I759" s="18"/>
      <c r="J759" s="18"/>
      <c r="K759" s="18"/>
      <c r="T759" s="22"/>
      <c r="U759" s="22"/>
      <c r="V759" s="22"/>
      <c r="W759" s="22"/>
      <c r="X759" s="22"/>
      <c r="Y759" s="11"/>
      <c r="Z759" s="11"/>
    </row>
    <row r="760" spans="8:26" ht="50.1" customHeight="1" x14ac:dyDescent="0.25">
      <c r="H760" s="19"/>
      <c r="I760" s="18"/>
      <c r="J760" s="18"/>
      <c r="K760" s="18"/>
      <c r="T760" s="22"/>
      <c r="U760" s="22"/>
      <c r="V760" s="22"/>
      <c r="W760" s="22"/>
      <c r="X760" s="22"/>
      <c r="Y760" s="11"/>
      <c r="Z760" s="11"/>
    </row>
    <row r="761" spans="8:26" ht="50.1" customHeight="1" x14ac:dyDescent="0.25">
      <c r="H761" s="19"/>
      <c r="I761" s="18"/>
      <c r="J761" s="18"/>
      <c r="K761" s="18"/>
      <c r="T761" s="22"/>
      <c r="U761" s="22"/>
      <c r="V761" s="22"/>
      <c r="W761" s="22"/>
      <c r="X761" s="22"/>
      <c r="Y761" s="11"/>
      <c r="Z761" s="11"/>
    </row>
    <row r="762" spans="8:26" ht="50.1" customHeight="1" x14ac:dyDescent="0.25">
      <c r="H762" s="19"/>
      <c r="I762" s="18"/>
      <c r="J762" s="18"/>
      <c r="K762" s="18"/>
      <c r="T762" s="22"/>
      <c r="U762" s="22"/>
      <c r="V762" s="22"/>
      <c r="W762" s="22"/>
      <c r="X762" s="22"/>
      <c r="Y762" s="11"/>
      <c r="Z762" s="11"/>
    </row>
    <row r="763" spans="8:26" ht="50.1" customHeight="1" x14ac:dyDescent="0.25">
      <c r="H763" s="19"/>
      <c r="I763" s="18"/>
      <c r="J763" s="18"/>
      <c r="K763" s="18"/>
      <c r="T763" s="22"/>
      <c r="U763" s="22"/>
      <c r="V763" s="22"/>
      <c r="W763" s="22"/>
      <c r="X763" s="22"/>
      <c r="Y763" s="11"/>
      <c r="Z763" s="11"/>
    </row>
    <row r="764" spans="8:26" ht="50.1" customHeight="1" x14ac:dyDescent="0.25">
      <c r="H764" s="19"/>
      <c r="I764" s="18"/>
      <c r="J764" s="18"/>
      <c r="K764" s="18"/>
      <c r="T764" s="22"/>
      <c r="U764" s="22"/>
      <c r="V764" s="22"/>
      <c r="W764" s="22"/>
      <c r="X764" s="22"/>
      <c r="Y764" s="11"/>
      <c r="Z764" s="11"/>
    </row>
    <row r="765" spans="8:26" ht="50.1" customHeight="1" x14ac:dyDescent="0.25">
      <c r="H765" s="19"/>
      <c r="I765" s="18"/>
      <c r="J765" s="18"/>
      <c r="K765" s="18"/>
      <c r="T765" s="22"/>
      <c r="U765" s="22"/>
      <c r="V765" s="22"/>
      <c r="W765" s="22"/>
      <c r="X765" s="22"/>
      <c r="Y765" s="11"/>
      <c r="Z765" s="11"/>
    </row>
    <row r="766" spans="8:26" ht="50.1" customHeight="1" x14ac:dyDescent="0.25">
      <c r="H766" s="19"/>
      <c r="I766" s="18"/>
      <c r="J766" s="18"/>
      <c r="K766" s="18"/>
      <c r="T766" s="22"/>
      <c r="U766" s="22"/>
      <c r="V766" s="22"/>
      <c r="W766" s="22"/>
      <c r="X766" s="22"/>
      <c r="Y766" s="11"/>
      <c r="Z766" s="11"/>
    </row>
    <row r="767" spans="8:26" ht="50.1" customHeight="1" x14ac:dyDescent="0.25">
      <c r="H767" s="19"/>
      <c r="I767" s="18"/>
      <c r="J767" s="18"/>
      <c r="K767" s="18"/>
      <c r="T767" s="22"/>
      <c r="U767" s="22"/>
      <c r="V767" s="22"/>
      <c r="W767" s="22"/>
      <c r="X767" s="22"/>
      <c r="Y767" s="11"/>
      <c r="Z767" s="11"/>
    </row>
    <row r="768" spans="8:26" ht="50.1" customHeight="1" x14ac:dyDescent="0.25">
      <c r="H768" s="19"/>
      <c r="I768" s="18"/>
      <c r="J768" s="18"/>
      <c r="K768" s="18"/>
      <c r="T768" s="22"/>
      <c r="U768" s="22"/>
      <c r="V768" s="22"/>
      <c r="W768" s="22"/>
      <c r="X768" s="22"/>
      <c r="Y768" s="11"/>
      <c r="Z768" s="11"/>
    </row>
    <row r="769" spans="8:26" ht="50.1" customHeight="1" x14ac:dyDescent="0.25">
      <c r="H769" s="19"/>
      <c r="I769" s="18"/>
      <c r="J769" s="18"/>
      <c r="K769" s="18"/>
      <c r="T769" s="22"/>
      <c r="U769" s="22"/>
      <c r="V769" s="22"/>
      <c r="W769" s="22"/>
      <c r="X769" s="22"/>
      <c r="Y769" s="11"/>
      <c r="Z769" s="11"/>
    </row>
    <row r="770" spans="8:26" ht="50.1" customHeight="1" x14ac:dyDescent="0.25">
      <c r="H770" s="19"/>
      <c r="I770" s="18"/>
      <c r="J770" s="18"/>
      <c r="K770" s="18"/>
      <c r="T770" s="22"/>
      <c r="U770" s="22"/>
      <c r="V770" s="22"/>
      <c r="W770" s="22"/>
      <c r="X770" s="22"/>
      <c r="Y770" s="11"/>
      <c r="Z770" s="11"/>
    </row>
    <row r="771" spans="8:26" ht="50.1" customHeight="1" x14ac:dyDescent="0.25">
      <c r="H771" s="19"/>
      <c r="I771" s="18"/>
      <c r="J771" s="18"/>
      <c r="K771" s="18"/>
      <c r="T771" s="22"/>
      <c r="U771" s="22"/>
      <c r="V771" s="22"/>
      <c r="W771" s="22"/>
      <c r="X771" s="22"/>
      <c r="Y771" s="11"/>
      <c r="Z771" s="11"/>
    </row>
    <row r="772" spans="8:26" ht="50.1" customHeight="1" x14ac:dyDescent="0.25">
      <c r="H772" s="19"/>
      <c r="I772" s="18"/>
      <c r="J772" s="18"/>
      <c r="K772" s="18"/>
      <c r="T772" s="22"/>
      <c r="U772" s="22"/>
      <c r="V772" s="22"/>
      <c r="W772" s="22"/>
      <c r="X772" s="22"/>
      <c r="Y772" s="11"/>
      <c r="Z772" s="11"/>
    </row>
    <row r="773" spans="8:26" ht="50.1" customHeight="1" x14ac:dyDescent="0.25">
      <c r="H773" s="19"/>
      <c r="I773" s="18"/>
      <c r="J773" s="18"/>
      <c r="K773" s="18"/>
      <c r="T773" s="22"/>
      <c r="U773" s="22"/>
      <c r="V773" s="22"/>
      <c r="W773" s="22"/>
      <c r="X773" s="22"/>
      <c r="Y773" s="11"/>
      <c r="Z773" s="11"/>
    </row>
    <row r="774" spans="8:26" ht="50.1" customHeight="1" x14ac:dyDescent="0.25">
      <c r="H774" s="19"/>
      <c r="I774" s="18"/>
      <c r="J774" s="18"/>
      <c r="K774" s="18"/>
      <c r="T774" s="22"/>
      <c r="U774" s="22"/>
      <c r="V774" s="22"/>
      <c r="W774" s="22"/>
      <c r="X774" s="22"/>
      <c r="Y774" s="11"/>
      <c r="Z774" s="11"/>
    </row>
    <row r="775" spans="8:26" ht="50.1" customHeight="1" x14ac:dyDescent="0.25">
      <c r="H775" s="19"/>
      <c r="I775" s="18"/>
      <c r="J775" s="18"/>
      <c r="K775" s="18"/>
      <c r="T775" s="22"/>
      <c r="U775" s="22"/>
      <c r="V775" s="22"/>
      <c r="W775" s="22"/>
      <c r="X775" s="22"/>
      <c r="Y775" s="11"/>
      <c r="Z775" s="11"/>
    </row>
    <row r="776" spans="8:26" ht="50.1" customHeight="1" x14ac:dyDescent="0.25">
      <c r="H776" s="19"/>
      <c r="I776" s="18"/>
      <c r="J776" s="18"/>
      <c r="K776" s="18"/>
      <c r="T776" s="22"/>
      <c r="U776" s="22"/>
      <c r="V776" s="22"/>
      <c r="W776" s="22"/>
      <c r="X776" s="22"/>
      <c r="Y776" s="11"/>
      <c r="Z776" s="11"/>
    </row>
    <row r="777" spans="8:26" ht="50.1" customHeight="1" x14ac:dyDescent="0.25">
      <c r="H777" s="19"/>
      <c r="I777" s="18"/>
      <c r="J777" s="18"/>
      <c r="K777" s="18"/>
      <c r="T777" s="22"/>
      <c r="U777" s="22"/>
      <c r="V777" s="22"/>
      <c r="W777" s="22"/>
      <c r="X777" s="22"/>
      <c r="Y777" s="11"/>
      <c r="Z777" s="11"/>
    </row>
    <row r="778" spans="8:26" ht="50.1" customHeight="1" x14ac:dyDescent="0.25">
      <c r="H778" s="19"/>
      <c r="I778" s="18"/>
      <c r="J778" s="18"/>
      <c r="K778" s="18"/>
      <c r="T778" s="22"/>
      <c r="U778" s="22"/>
      <c r="V778" s="22"/>
      <c r="W778" s="22"/>
      <c r="X778" s="22"/>
      <c r="Y778" s="11"/>
      <c r="Z778" s="11"/>
    </row>
    <row r="779" spans="8:26" ht="50.1" customHeight="1" x14ac:dyDescent="0.25">
      <c r="H779" s="19"/>
      <c r="I779" s="18"/>
      <c r="J779" s="18"/>
      <c r="K779" s="18"/>
      <c r="T779" s="22"/>
      <c r="U779" s="22"/>
      <c r="V779" s="22"/>
      <c r="W779" s="22"/>
      <c r="X779" s="22"/>
      <c r="Y779" s="11"/>
      <c r="Z779" s="11"/>
    </row>
    <row r="780" spans="8:26" ht="50.1" customHeight="1" x14ac:dyDescent="0.25">
      <c r="H780" s="19"/>
      <c r="I780" s="18"/>
      <c r="J780" s="18"/>
      <c r="K780" s="18"/>
      <c r="T780" s="22"/>
      <c r="U780" s="22"/>
      <c r="V780" s="22"/>
      <c r="W780" s="22"/>
      <c r="X780" s="22"/>
      <c r="Y780" s="11"/>
      <c r="Z780" s="11"/>
    </row>
    <row r="781" spans="8:26" ht="50.1" customHeight="1" x14ac:dyDescent="0.25">
      <c r="H781" s="19"/>
      <c r="I781" s="18"/>
      <c r="J781" s="18"/>
      <c r="K781" s="18"/>
      <c r="T781" s="22"/>
      <c r="U781" s="22"/>
      <c r="V781" s="22"/>
      <c r="W781" s="22"/>
      <c r="X781" s="22"/>
      <c r="Y781" s="11"/>
      <c r="Z781" s="11"/>
    </row>
    <row r="782" spans="8:26" ht="50.1" customHeight="1" x14ac:dyDescent="0.25">
      <c r="H782" s="19"/>
      <c r="I782" s="18"/>
      <c r="J782" s="18"/>
      <c r="K782" s="18"/>
      <c r="T782" s="22"/>
      <c r="U782" s="22"/>
      <c r="V782" s="22"/>
      <c r="W782" s="22"/>
      <c r="X782" s="22"/>
      <c r="Y782" s="11"/>
      <c r="Z782" s="11"/>
    </row>
    <row r="783" spans="8:26" ht="50.1" customHeight="1" x14ac:dyDescent="0.25">
      <c r="H783" s="19"/>
      <c r="I783" s="18"/>
      <c r="J783" s="18"/>
      <c r="K783" s="18"/>
      <c r="T783" s="22"/>
      <c r="U783" s="22"/>
      <c r="V783" s="22"/>
      <c r="W783" s="22"/>
      <c r="X783" s="22"/>
      <c r="Y783" s="11"/>
      <c r="Z783" s="11"/>
    </row>
    <row r="784" spans="8:26" ht="50.1" customHeight="1" x14ac:dyDescent="0.25">
      <c r="H784" s="19"/>
      <c r="I784" s="18"/>
      <c r="J784" s="18"/>
      <c r="K784" s="18"/>
      <c r="T784" s="22"/>
      <c r="U784" s="22"/>
      <c r="V784" s="22"/>
      <c r="W784" s="22"/>
      <c r="X784" s="22"/>
      <c r="Y784" s="11"/>
      <c r="Z784" s="11"/>
    </row>
    <row r="785" spans="8:26" ht="50.1" customHeight="1" x14ac:dyDescent="0.25">
      <c r="H785" s="19"/>
      <c r="I785" s="18"/>
      <c r="J785" s="18"/>
      <c r="K785" s="18"/>
      <c r="T785" s="22"/>
      <c r="U785" s="22"/>
      <c r="V785" s="22"/>
      <c r="W785" s="22"/>
      <c r="X785" s="22"/>
      <c r="Y785" s="11"/>
      <c r="Z785" s="11"/>
    </row>
    <row r="786" spans="8:26" ht="50.1" customHeight="1" x14ac:dyDescent="0.25">
      <c r="H786" s="19"/>
      <c r="I786" s="18"/>
      <c r="J786" s="18"/>
      <c r="K786" s="18"/>
      <c r="T786" s="22"/>
      <c r="U786" s="22"/>
      <c r="V786" s="22"/>
      <c r="W786" s="22"/>
      <c r="X786" s="22"/>
      <c r="Y786" s="11"/>
      <c r="Z786" s="11"/>
    </row>
    <row r="787" spans="8:26" ht="50.1" customHeight="1" x14ac:dyDescent="0.25">
      <c r="H787" s="19"/>
      <c r="I787" s="18"/>
      <c r="J787" s="18"/>
      <c r="K787" s="18"/>
      <c r="T787" s="22"/>
      <c r="U787" s="22"/>
      <c r="V787" s="22"/>
      <c r="W787" s="22"/>
      <c r="X787" s="22"/>
      <c r="Y787" s="11"/>
      <c r="Z787" s="11"/>
    </row>
    <row r="788" spans="8:26" ht="50.1" customHeight="1" x14ac:dyDescent="0.25">
      <c r="H788" s="19"/>
      <c r="I788" s="18"/>
      <c r="J788" s="18"/>
      <c r="K788" s="18"/>
      <c r="T788" s="22"/>
      <c r="U788" s="22"/>
      <c r="V788" s="22"/>
      <c r="W788" s="22"/>
      <c r="X788" s="22"/>
      <c r="Y788" s="11"/>
      <c r="Z788" s="11"/>
    </row>
    <row r="789" spans="8:26" ht="50.1" customHeight="1" x14ac:dyDescent="0.25">
      <c r="H789" s="19"/>
      <c r="I789" s="18"/>
      <c r="J789" s="18"/>
      <c r="K789" s="18"/>
      <c r="T789" s="22"/>
      <c r="U789" s="22"/>
      <c r="V789" s="22"/>
      <c r="W789" s="22"/>
      <c r="X789" s="22"/>
      <c r="Y789" s="11"/>
      <c r="Z789" s="11"/>
    </row>
    <row r="790" spans="8:26" ht="50.1" customHeight="1" x14ac:dyDescent="0.25">
      <c r="H790" s="19"/>
      <c r="I790" s="18"/>
      <c r="J790" s="18"/>
      <c r="K790" s="18"/>
      <c r="T790" s="22"/>
      <c r="U790" s="22"/>
      <c r="V790" s="22"/>
      <c r="W790" s="22"/>
      <c r="X790" s="22"/>
      <c r="Y790" s="11"/>
      <c r="Z790" s="11"/>
    </row>
    <row r="791" spans="8:26" ht="50.1" customHeight="1" x14ac:dyDescent="0.25">
      <c r="H791" s="19"/>
      <c r="I791" s="18"/>
      <c r="J791" s="18"/>
      <c r="K791" s="18"/>
      <c r="T791" s="22"/>
      <c r="U791" s="22"/>
      <c r="V791" s="22"/>
      <c r="W791" s="22"/>
      <c r="X791" s="22"/>
      <c r="Y791" s="11"/>
      <c r="Z791" s="11"/>
    </row>
    <row r="792" spans="8:26" ht="50.1" customHeight="1" x14ac:dyDescent="0.25">
      <c r="H792" s="19"/>
      <c r="I792" s="18"/>
      <c r="J792" s="18"/>
      <c r="K792" s="18"/>
      <c r="T792" s="22"/>
      <c r="U792" s="22"/>
      <c r="V792" s="22"/>
      <c r="W792" s="22"/>
      <c r="X792" s="22"/>
      <c r="Y792" s="11"/>
      <c r="Z792" s="11"/>
    </row>
    <row r="793" spans="8:26" ht="50.1" customHeight="1" x14ac:dyDescent="0.25">
      <c r="H793" s="19"/>
      <c r="I793" s="18"/>
      <c r="J793" s="18"/>
      <c r="K793" s="18"/>
      <c r="T793" s="22"/>
      <c r="U793" s="22"/>
      <c r="V793" s="22"/>
      <c r="W793" s="22"/>
      <c r="X793" s="22"/>
      <c r="Y793" s="11"/>
      <c r="Z793" s="11"/>
    </row>
    <row r="794" spans="8:26" ht="50.1" customHeight="1" x14ac:dyDescent="0.25">
      <c r="H794" s="19"/>
      <c r="I794" s="18"/>
      <c r="J794" s="18"/>
      <c r="K794" s="18"/>
      <c r="T794" s="22"/>
      <c r="U794" s="22"/>
      <c r="V794" s="22"/>
      <c r="W794" s="22"/>
      <c r="X794" s="22"/>
      <c r="Y794" s="11"/>
      <c r="Z794" s="11"/>
    </row>
    <row r="795" spans="8:26" ht="50.1" customHeight="1" x14ac:dyDescent="0.25">
      <c r="H795" s="19"/>
      <c r="I795" s="18"/>
      <c r="J795" s="18"/>
      <c r="K795" s="18"/>
      <c r="T795" s="22"/>
      <c r="U795" s="22"/>
      <c r="V795" s="22"/>
      <c r="W795" s="22"/>
      <c r="X795" s="22"/>
      <c r="Y795" s="11"/>
      <c r="Z795" s="11"/>
    </row>
    <row r="796" spans="8:26" ht="50.1" customHeight="1" x14ac:dyDescent="0.25">
      <c r="H796" s="19"/>
      <c r="I796" s="18"/>
      <c r="J796" s="18"/>
      <c r="K796" s="18"/>
      <c r="T796" s="22"/>
      <c r="U796" s="22"/>
      <c r="V796" s="22"/>
      <c r="W796" s="22"/>
      <c r="X796" s="22"/>
      <c r="Y796" s="11"/>
      <c r="Z796" s="11"/>
    </row>
    <row r="797" spans="8:26" ht="50.1" customHeight="1" x14ac:dyDescent="0.25">
      <c r="H797" s="19"/>
      <c r="I797" s="18"/>
      <c r="J797" s="18"/>
      <c r="K797" s="18"/>
      <c r="T797" s="22"/>
      <c r="U797" s="22"/>
      <c r="V797" s="22"/>
      <c r="W797" s="22"/>
      <c r="X797" s="22"/>
      <c r="Y797" s="11"/>
      <c r="Z797" s="11"/>
    </row>
    <row r="798" spans="8:26" ht="50.1" customHeight="1" x14ac:dyDescent="0.25">
      <c r="H798" s="19"/>
      <c r="I798" s="18"/>
      <c r="J798" s="18"/>
      <c r="K798" s="18"/>
      <c r="T798" s="22"/>
      <c r="U798" s="22"/>
      <c r="V798" s="22"/>
      <c r="W798" s="22"/>
      <c r="X798" s="22"/>
      <c r="Y798" s="11"/>
      <c r="Z798" s="11"/>
    </row>
    <row r="799" spans="8:26" ht="50.1" customHeight="1" x14ac:dyDescent="0.25">
      <c r="H799" s="19"/>
      <c r="I799" s="18"/>
      <c r="J799" s="18"/>
      <c r="K799" s="18"/>
      <c r="T799" s="22"/>
      <c r="U799" s="22"/>
      <c r="V799" s="22"/>
      <c r="W799" s="22"/>
      <c r="X799" s="22"/>
      <c r="Y799" s="11"/>
      <c r="Z799" s="11"/>
    </row>
    <row r="800" spans="8:26" ht="50.1" customHeight="1" x14ac:dyDescent="0.25">
      <c r="H800" s="19"/>
      <c r="I800" s="18"/>
      <c r="J800" s="18"/>
      <c r="K800" s="18"/>
      <c r="T800" s="22"/>
      <c r="U800" s="22"/>
      <c r="V800" s="22"/>
      <c r="W800" s="22"/>
      <c r="X800" s="22"/>
      <c r="Y800" s="11"/>
      <c r="Z800" s="11"/>
    </row>
    <row r="801" spans="8:26" ht="50.1" customHeight="1" x14ac:dyDescent="0.25">
      <c r="H801" s="19"/>
      <c r="I801" s="18"/>
      <c r="J801" s="18"/>
      <c r="K801" s="18"/>
      <c r="T801" s="22"/>
      <c r="U801" s="22"/>
      <c r="V801" s="22"/>
      <c r="W801" s="22"/>
      <c r="X801" s="22"/>
      <c r="Y801" s="11"/>
      <c r="Z801" s="11"/>
    </row>
    <row r="802" spans="8:26" ht="50.1" customHeight="1" x14ac:dyDescent="0.25">
      <c r="H802" s="19"/>
      <c r="I802" s="18"/>
      <c r="J802" s="18"/>
      <c r="K802" s="18"/>
      <c r="T802" s="22"/>
      <c r="U802" s="22"/>
      <c r="V802" s="22"/>
      <c r="W802" s="22"/>
      <c r="X802" s="22"/>
      <c r="Y802" s="11"/>
      <c r="Z802" s="11"/>
    </row>
    <row r="803" spans="8:26" ht="50.1" customHeight="1" x14ac:dyDescent="0.25">
      <c r="H803" s="19"/>
      <c r="I803" s="18"/>
      <c r="J803" s="18"/>
      <c r="K803" s="18"/>
      <c r="T803" s="22"/>
      <c r="U803" s="22"/>
      <c r="V803" s="22"/>
      <c r="W803" s="22"/>
      <c r="X803" s="22"/>
      <c r="Y803" s="11"/>
      <c r="Z803" s="11"/>
    </row>
    <row r="804" spans="8:26" ht="50.1" customHeight="1" x14ac:dyDescent="0.25">
      <c r="H804" s="19"/>
      <c r="I804" s="18"/>
      <c r="J804" s="18"/>
      <c r="K804" s="18"/>
      <c r="T804" s="22"/>
      <c r="U804" s="22"/>
      <c r="V804" s="22"/>
      <c r="W804" s="22"/>
      <c r="X804" s="22"/>
      <c r="Y804" s="11"/>
      <c r="Z804" s="11"/>
    </row>
    <row r="805" spans="8:26" ht="50.1" customHeight="1" x14ac:dyDescent="0.25">
      <c r="H805" s="19"/>
      <c r="I805" s="18"/>
      <c r="J805" s="18"/>
      <c r="K805" s="18"/>
      <c r="T805" s="22"/>
      <c r="U805" s="22"/>
      <c r="V805" s="22"/>
      <c r="W805" s="22"/>
      <c r="X805" s="22"/>
      <c r="Y805" s="11"/>
      <c r="Z805" s="11"/>
    </row>
    <row r="806" spans="8:26" ht="50.1" customHeight="1" x14ac:dyDescent="0.25">
      <c r="H806" s="19"/>
      <c r="I806" s="18"/>
      <c r="J806" s="18"/>
      <c r="K806" s="18"/>
      <c r="T806" s="22"/>
      <c r="U806" s="22"/>
      <c r="V806" s="22"/>
      <c r="W806" s="22"/>
      <c r="X806" s="22"/>
      <c r="Y806" s="11"/>
      <c r="Z806" s="11"/>
    </row>
    <row r="807" spans="8:26" ht="50.1" customHeight="1" x14ac:dyDescent="0.25">
      <c r="H807" s="19"/>
      <c r="I807" s="18"/>
      <c r="J807" s="18"/>
      <c r="K807" s="18"/>
      <c r="T807" s="22"/>
      <c r="U807" s="22"/>
      <c r="V807" s="22"/>
      <c r="W807" s="22"/>
      <c r="X807" s="22"/>
      <c r="Y807" s="11"/>
      <c r="Z807" s="11"/>
    </row>
    <row r="808" spans="8:26" ht="50.1" customHeight="1" x14ac:dyDescent="0.25">
      <c r="H808" s="19"/>
      <c r="I808" s="18"/>
      <c r="J808" s="18"/>
      <c r="K808" s="18"/>
      <c r="T808" s="22"/>
      <c r="U808" s="22"/>
      <c r="V808" s="22"/>
      <c r="W808" s="22"/>
      <c r="X808" s="22"/>
      <c r="Y808" s="11"/>
      <c r="Z808" s="11"/>
    </row>
    <row r="809" spans="8:26" ht="50.1" customHeight="1" x14ac:dyDescent="0.25">
      <c r="H809" s="19"/>
      <c r="I809" s="18"/>
      <c r="J809" s="18"/>
      <c r="K809" s="18"/>
      <c r="T809" s="22"/>
      <c r="U809" s="22"/>
      <c r="V809" s="22"/>
      <c r="W809" s="22"/>
      <c r="X809" s="22"/>
      <c r="Y809" s="11"/>
      <c r="Z809" s="11"/>
    </row>
    <row r="810" spans="8:26" ht="50.1" customHeight="1" x14ac:dyDescent="0.25">
      <c r="H810" s="19"/>
      <c r="I810" s="18"/>
      <c r="J810" s="18"/>
      <c r="K810" s="18"/>
      <c r="T810" s="22"/>
      <c r="U810" s="22"/>
      <c r="V810" s="22"/>
      <c r="W810" s="22"/>
      <c r="X810" s="22"/>
      <c r="Y810" s="11"/>
      <c r="Z810" s="11"/>
    </row>
    <row r="811" spans="8:26" ht="50.1" customHeight="1" x14ac:dyDescent="0.25">
      <c r="H811" s="19"/>
      <c r="I811" s="18"/>
      <c r="J811" s="18"/>
      <c r="K811" s="18"/>
      <c r="T811" s="22"/>
      <c r="U811" s="22"/>
      <c r="V811" s="22"/>
      <c r="W811" s="22"/>
      <c r="X811" s="22"/>
      <c r="Y811" s="11"/>
      <c r="Z811" s="11"/>
    </row>
    <row r="812" spans="8:26" ht="50.1" customHeight="1" x14ac:dyDescent="0.25">
      <c r="H812" s="19"/>
      <c r="I812" s="18"/>
      <c r="J812" s="18"/>
      <c r="K812" s="18"/>
      <c r="T812" s="22"/>
      <c r="U812" s="22"/>
      <c r="V812" s="22"/>
      <c r="W812" s="22"/>
      <c r="X812" s="22"/>
      <c r="Y812" s="11"/>
      <c r="Z812" s="11"/>
    </row>
    <row r="813" spans="8:26" ht="50.1" customHeight="1" x14ac:dyDescent="0.25">
      <c r="H813" s="19"/>
      <c r="I813" s="18"/>
      <c r="J813" s="18"/>
      <c r="K813" s="18"/>
      <c r="T813" s="22"/>
      <c r="U813" s="22"/>
      <c r="V813" s="22"/>
      <c r="W813" s="22"/>
      <c r="X813" s="22"/>
      <c r="Y813" s="11"/>
      <c r="Z813" s="11"/>
    </row>
    <row r="814" spans="8:26" ht="50.1" customHeight="1" x14ac:dyDescent="0.25">
      <c r="H814" s="19"/>
      <c r="I814" s="18"/>
      <c r="J814" s="18"/>
      <c r="K814" s="18"/>
      <c r="T814" s="22"/>
      <c r="U814" s="22"/>
      <c r="V814" s="22"/>
      <c r="W814" s="22"/>
      <c r="X814" s="22"/>
      <c r="Y814" s="11"/>
      <c r="Z814" s="11"/>
    </row>
    <row r="815" spans="8:26" ht="50.1" customHeight="1" x14ac:dyDescent="0.25">
      <c r="H815" s="19"/>
      <c r="I815" s="18"/>
      <c r="J815" s="18"/>
      <c r="K815" s="18"/>
      <c r="T815" s="22"/>
      <c r="U815" s="22"/>
      <c r="V815" s="22"/>
      <c r="W815" s="22"/>
      <c r="X815" s="22"/>
      <c r="Y815" s="11"/>
      <c r="Z815" s="11"/>
    </row>
    <row r="816" spans="8:26" ht="50.1" customHeight="1" x14ac:dyDescent="0.25">
      <c r="H816" s="19"/>
      <c r="I816" s="18"/>
      <c r="J816" s="18"/>
      <c r="K816" s="18"/>
      <c r="T816" s="22"/>
      <c r="U816" s="22"/>
      <c r="V816" s="22"/>
      <c r="W816" s="22"/>
      <c r="X816" s="22"/>
      <c r="Y816" s="11"/>
      <c r="Z816" s="11"/>
    </row>
    <row r="817" spans="8:26" ht="50.1" customHeight="1" x14ac:dyDescent="0.25">
      <c r="H817" s="19"/>
      <c r="I817" s="18"/>
      <c r="J817" s="18"/>
      <c r="K817" s="18"/>
      <c r="T817" s="22"/>
      <c r="U817" s="22"/>
      <c r="V817" s="22"/>
      <c r="W817" s="22"/>
      <c r="X817" s="22"/>
      <c r="Y817" s="11"/>
      <c r="Z817" s="11"/>
    </row>
    <row r="818" spans="8:26" ht="50.1" customHeight="1" x14ac:dyDescent="0.25">
      <c r="H818" s="19"/>
      <c r="I818" s="18"/>
      <c r="J818" s="18"/>
      <c r="K818" s="18"/>
      <c r="T818" s="22"/>
      <c r="U818" s="22"/>
      <c r="V818" s="22"/>
      <c r="W818" s="22"/>
      <c r="X818" s="22"/>
      <c r="Y818" s="11"/>
      <c r="Z818" s="11"/>
    </row>
    <row r="819" spans="8:26" ht="50.1" customHeight="1" x14ac:dyDescent="0.25">
      <c r="H819" s="19"/>
      <c r="I819" s="18"/>
      <c r="J819" s="18"/>
      <c r="K819" s="18"/>
      <c r="T819" s="22"/>
      <c r="U819" s="22"/>
      <c r="V819" s="22"/>
      <c r="W819" s="22"/>
      <c r="X819" s="22"/>
      <c r="Y819" s="11"/>
      <c r="Z819" s="11"/>
    </row>
    <row r="820" spans="8:26" ht="50.1" customHeight="1" x14ac:dyDescent="0.25">
      <c r="H820" s="19"/>
      <c r="I820" s="18"/>
      <c r="J820" s="18"/>
      <c r="K820" s="18"/>
      <c r="T820" s="22"/>
      <c r="U820" s="22"/>
      <c r="V820" s="22"/>
      <c r="W820" s="22"/>
      <c r="X820" s="22"/>
      <c r="Y820" s="11"/>
      <c r="Z820" s="11"/>
    </row>
    <row r="821" spans="8:26" ht="50.1" customHeight="1" x14ac:dyDescent="0.25">
      <c r="H821" s="19"/>
      <c r="I821" s="18"/>
      <c r="J821" s="18"/>
      <c r="K821" s="18"/>
      <c r="T821" s="22"/>
      <c r="U821" s="22"/>
      <c r="V821" s="22"/>
      <c r="W821" s="22"/>
      <c r="X821" s="22"/>
      <c r="Y821" s="11"/>
      <c r="Z821" s="11"/>
    </row>
    <row r="822" spans="8:26" ht="50.1" customHeight="1" x14ac:dyDescent="0.25">
      <c r="H822" s="19"/>
      <c r="I822" s="18"/>
      <c r="J822" s="18"/>
      <c r="K822" s="18"/>
      <c r="T822" s="22"/>
      <c r="U822" s="22"/>
      <c r="V822" s="22"/>
      <c r="W822" s="22"/>
      <c r="X822" s="22"/>
      <c r="Y822" s="11"/>
      <c r="Z822" s="11"/>
    </row>
    <row r="823" spans="8:26" ht="50.1" customHeight="1" x14ac:dyDescent="0.25">
      <c r="H823" s="19"/>
      <c r="I823" s="18"/>
      <c r="J823" s="18"/>
      <c r="K823" s="18"/>
      <c r="T823" s="22"/>
      <c r="U823" s="22"/>
      <c r="V823" s="22"/>
      <c r="W823" s="22"/>
      <c r="X823" s="22"/>
      <c r="Y823" s="11"/>
      <c r="Z823" s="11"/>
    </row>
    <row r="824" spans="8:26" ht="50.1" customHeight="1" x14ac:dyDescent="0.25">
      <c r="H824" s="19"/>
      <c r="I824" s="18"/>
      <c r="J824" s="18"/>
      <c r="K824" s="18"/>
      <c r="T824" s="22"/>
      <c r="U824" s="22"/>
      <c r="V824" s="22"/>
      <c r="W824" s="22"/>
      <c r="X824" s="22"/>
      <c r="Y824" s="11"/>
      <c r="Z824" s="11"/>
    </row>
    <row r="825" spans="8:26" ht="50.1" customHeight="1" x14ac:dyDescent="0.25">
      <c r="H825" s="19"/>
      <c r="I825" s="18"/>
      <c r="J825" s="18"/>
      <c r="K825" s="18"/>
      <c r="T825" s="22"/>
      <c r="U825" s="22"/>
      <c r="V825" s="22"/>
      <c r="W825" s="22"/>
      <c r="X825" s="22"/>
      <c r="Y825" s="11"/>
      <c r="Z825" s="11"/>
    </row>
    <row r="826" spans="8:26" ht="50.1" customHeight="1" x14ac:dyDescent="0.25">
      <c r="H826" s="19"/>
      <c r="I826" s="18"/>
      <c r="J826" s="18"/>
      <c r="K826" s="18"/>
      <c r="T826" s="22"/>
      <c r="U826" s="22"/>
      <c r="V826" s="22"/>
      <c r="W826" s="22"/>
      <c r="X826" s="22"/>
      <c r="Y826" s="11"/>
      <c r="Z826" s="11"/>
    </row>
    <row r="827" spans="8:26" ht="50.1" customHeight="1" x14ac:dyDescent="0.25">
      <c r="H827" s="19"/>
      <c r="I827" s="18"/>
      <c r="J827" s="18"/>
      <c r="K827" s="18"/>
      <c r="T827" s="22"/>
      <c r="U827" s="22"/>
      <c r="V827" s="22"/>
      <c r="W827" s="22"/>
      <c r="X827" s="22"/>
      <c r="Y827" s="11"/>
      <c r="Z827" s="11"/>
    </row>
    <row r="828" spans="8:26" ht="50.1" customHeight="1" x14ac:dyDescent="0.25">
      <c r="H828" s="19"/>
      <c r="I828" s="18"/>
      <c r="J828" s="18"/>
      <c r="K828" s="18"/>
      <c r="T828" s="22"/>
      <c r="U828" s="22"/>
      <c r="V828" s="22"/>
      <c r="W828" s="22"/>
      <c r="X828" s="22"/>
      <c r="Y828" s="11"/>
      <c r="Z828" s="11"/>
    </row>
    <row r="829" spans="8:26" ht="50.1" customHeight="1" x14ac:dyDescent="0.25">
      <c r="H829" s="19"/>
      <c r="I829" s="18"/>
      <c r="J829" s="18"/>
      <c r="K829" s="18"/>
      <c r="T829" s="22"/>
      <c r="U829" s="22"/>
      <c r="V829" s="22"/>
      <c r="W829" s="22"/>
      <c r="X829" s="22"/>
      <c r="Y829" s="11"/>
      <c r="Z829" s="11"/>
    </row>
    <row r="830" spans="8:26" ht="50.1" customHeight="1" x14ac:dyDescent="0.25">
      <c r="H830" s="19"/>
      <c r="I830" s="18"/>
      <c r="J830" s="18"/>
      <c r="K830" s="18"/>
      <c r="T830" s="22"/>
      <c r="U830" s="22"/>
      <c r="V830" s="22"/>
      <c r="W830" s="22"/>
      <c r="X830" s="22"/>
      <c r="Y830" s="11"/>
      <c r="Z830" s="11"/>
    </row>
    <row r="831" spans="8:26" ht="50.1" customHeight="1" x14ac:dyDescent="0.25">
      <c r="H831" s="19"/>
      <c r="I831" s="18"/>
      <c r="J831" s="18"/>
      <c r="K831" s="18"/>
      <c r="T831" s="22"/>
      <c r="U831" s="22"/>
      <c r="V831" s="22"/>
      <c r="W831" s="22"/>
      <c r="X831" s="22"/>
      <c r="Y831" s="11"/>
      <c r="Z831" s="11"/>
    </row>
    <row r="832" spans="8:26" ht="50.1" customHeight="1" x14ac:dyDescent="0.25">
      <c r="H832" s="19"/>
      <c r="I832" s="18"/>
      <c r="J832" s="18"/>
      <c r="K832" s="18"/>
      <c r="T832" s="22"/>
      <c r="U832" s="22"/>
      <c r="V832" s="22"/>
      <c r="W832" s="22"/>
      <c r="X832" s="22"/>
      <c r="Y832" s="11"/>
      <c r="Z832" s="11"/>
    </row>
    <row r="833" spans="8:26" ht="50.1" customHeight="1" x14ac:dyDescent="0.25">
      <c r="H833" s="19"/>
      <c r="I833" s="18"/>
      <c r="J833" s="18"/>
      <c r="K833" s="18"/>
      <c r="T833" s="22"/>
      <c r="U833" s="22"/>
      <c r="V833" s="22"/>
      <c r="W833" s="22"/>
      <c r="X833" s="22"/>
      <c r="Y833" s="11"/>
      <c r="Z833" s="11"/>
    </row>
    <row r="834" spans="8:26" ht="50.1" customHeight="1" x14ac:dyDescent="0.25">
      <c r="H834" s="19"/>
      <c r="I834" s="18"/>
      <c r="J834" s="18"/>
      <c r="K834" s="18"/>
      <c r="T834" s="22"/>
      <c r="U834" s="22"/>
      <c r="V834" s="22"/>
      <c r="W834" s="22"/>
      <c r="X834" s="22"/>
      <c r="Y834" s="11"/>
      <c r="Z834" s="11"/>
    </row>
    <row r="835" spans="8:26" ht="50.1" customHeight="1" x14ac:dyDescent="0.25">
      <c r="H835" s="19"/>
      <c r="I835" s="18"/>
      <c r="J835" s="18"/>
      <c r="K835" s="18"/>
      <c r="T835" s="22"/>
      <c r="U835" s="22"/>
      <c r="V835" s="22"/>
      <c r="W835" s="22"/>
      <c r="X835" s="22"/>
      <c r="Y835" s="11"/>
      <c r="Z835" s="11"/>
    </row>
    <row r="836" spans="8:26" ht="50.1" customHeight="1" x14ac:dyDescent="0.25">
      <c r="H836" s="19"/>
      <c r="I836" s="18"/>
      <c r="J836" s="18"/>
      <c r="K836" s="18"/>
      <c r="T836" s="22"/>
      <c r="U836" s="22"/>
      <c r="V836" s="22"/>
      <c r="W836" s="22"/>
      <c r="X836" s="22"/>
      <c r="Y836" s="11"/>
      <c r="Z836" s="11"/>
    </row>
    <row r="837" spans="8:26" ht="50.1" customHeight="1" x14ac:dyDescent="0.25">
      <c r="H837" s="19"/>
      <c r="I837" s="18"/>
      <c r="J837" s="18"/>
      <c r="K837" s="18"/>
      <c r="T837" s="22"/>
      <c r="U837" s="22"/>
      <c r="V837" s="22"/>
      <c r="W837" s="22"/>
      <c r="X837" s="22"/>
      <c r="Y837" s="11"/>
      <c r="Z837" s="11"/>
    </row>
    <row r="838" spans="8:26" ht="50.1" customHeight="1" x14ac:dyDescent="0.25">
      <c r="H838" s="19"/>
      <c r="I838" s="18"/>
      <c r="J838" s="18"/>
      <c r="K838" s="18"/>
      <c r="T838" s="22"/>
      <c r="U838" s="22"/>
      <c r="V838" s="22"/>
      <c r="W838" s="22"/>
      <c r="X838" s="22"/>
      <c r="Y838" s="11"/>
      <c r="Z838" s="11"/>
    </row>
    <row r="839" spans="8:26" ht="50.1" customHeight="1" x14ac:dyDescent="0.25">
      <c r="H839" s="19"/>
      <c r="I839" s="18"/>
      <c r="J839" s="18"/>
      <c r="K839" s="18"/>
      <c r="T839" s="22"/>
      <c r="U839" s="22"/>
      <c r="V839" s="22"/>
      <c r="W839" s="22"/>
      <c r="X839" s="22"/>
      <c r="Y839" s="11"/>
      <c r="Z839" s="11"/>
    </row>
    <row r="840" spans="8:26" ht="50.1" customHeight="1" x14ac:dyDescent="0.25">
      <c r="H840" s="19"/>
      <c r="I840" s="18"/>
      <c r="J840" s="18"/>
      <c r="K840" s="18"/>
      <c r="T840" s="22"/>
      <c r="U840" s="22"/>
      <c r="V840" s="22"/>
      <c r="W840" s="22"/>
      <c r="X840" s="22"/>
      <c r="Y840" s="11"/>
      <c r="Z840" s="11"/>
    </row>
    <row r="841" spans="8:26" ht="50.1" customHeight="1" x14ac:dyDescent="0.25">
      <c r="H841" s="19"/>
      <c r="I841" s="18"/>
      <c r="J841" s="18"/>
      <c r="K841" s="18"/>
      <c r="T841" s="22"/>
      <c r="U841" s="22"/>
      <c r="V841" s="22"/>
      <c r="W841" s="22"/>
      <c r="X841" s="22"/>
      <c r="Y841" s="11"/>
      <c r="Z841" s="11"/>
    </row>
    <row r="842" spans="8:26" ht="50.1" customHeight="1" x14ac:dyDescent="0.25">
      <c r="H842" s="19"/>
      <c r="I842" s="18"/>
      <c r="J842" s="18"/>
      <c r="K842" s="18"/>
      <c r="T842" s="22"/>
      <c r="U842" s="22"/>
      <c r="V842" s="22"/>
      <c r="W842" s="22"/>
      <c r="X842" s="22"/>
      <c r="Y842" s="11"/>
      <c r="Z842" s="11"/>
    </row>
    <row r="843" spans="8:26" ht="50.1" customHeight="1" x14ac:dyDescent="0.25">
      <c r="H843" s="19"/>
      <c r="I843" s="18"/>
      <c r="J843" s="18"/>
      <c r="K843" s="18"/>
      <c r="T843" s="22"/>
      <c r="U843" s="22"/>
      <c r="V843" s="22"/>
      <c r="W843" s="22"/>
      <c r="X843" s="22"/>
      <c r="Y843" s="11"/>
      <c r="Z843" s="11"/>
    </row>
    <row r="844" spans="8:26" ht="50.1" customHeight="1" x14ac:dyDescent="0.25">
      <c r="H844" s="19"/>
      <c r="I844" s="18"/>
      <c r="J844" s="18"/>
      <c r="K844" s="18"/>
      <c r="T844" s="22"/>
      <c r="U844" s="22"/>
      <c r="V844" s="22"/>
      <c r="W844" s="22"/>
      <c r="X844" s="22"/>
      <c r="Y844" s="11"/>
      <c r="Z844" s="11"/>
    </row>
    <row r="845" spans="8:26" ht="50.1" customHeight="1" x14ac:dyDescent="0.25">
      <c r="H845" s="19"/>
      <c r="I845" s="18"/>
      <c r="J845" s="18"/>
      <c r="K845" s="18"/>
      <c r="T845" s="22"/>
      <c r="U845" s="22"/>
      <c r="V845" s="22"/>
      <c r="W845" s="22"/>
      <c r="X845" s="22"/>
      <c r="Y845" s="11"/>
      <c r="Z845" s="11"/>
    </row>
    <row r="846" spans="8:26" ht="50.1" customHeight="1" x14ac:dyDescent="0.25">
      <c r="H846" s="19"/>
      <c r="I846" s="18"/>
      <c r="J846" s="18"/>
      <c r="K846" s="18"/>
      <c r="T846" s="22"/>
      <c r="U846" s="22"/>
      <c r="V846" s="22"/>
      <c r="W846" s="22"/>
      <c r="X846" s="22"/>
      <c r="Y846" s="11"/>
      <c r="Z846" s="11"/>
    </row>
    <row r="847" spans="8:26" ht="50.1" customHeight="1" x14ac:dyDescent="0.25">
      <c r="H847" s="19"/>
      <c r="I847" s="18"/>
      <c r="J847" s="18"/>
      <c r="K847" s="18"/>
      <c r="T847" s="22"/>
      <c r="U847" s="22"/>
      <c r="V847" s="22"/>
      <c r="W847" s="22"/>
      <c r="X847" s="22"/>
      <c r="Y847" s="11"/>
      <c r="Z847" s="11"/>
    </row>
    <row r="848" spans="8:26" ht="50.1" customHeight="1" x14ac:dyDescent="0.25">
      <c r="H848" s="19"/>
      <c r="I848" s="18"/>
      <c r="J848" s="18"/>
      <c r="K848" s="18"/>
      <c r="T848" s="22"/>
      <c r="U848" s="22"/>
      <c r="V848" s="22"/>
      <c r="W848" s="22"/>
      <c r="X848" s="22"/>
      <c r="Y848" s="11"/>
      <c r="Z848" s="11"/>
    </row>
    <row r="849" spans="8:26" ht="50.1" customHeight="1" x14ac:dyDescent="0.25">
      <c r="H849" s="19"/>
      <c r="I849" s="18"/>
      <c r="J849" s="18"/>
      <c r="K849" s="18"/>
      <c r="T849" s="22"/>
      <c r="U849" s="22"/>
      <c r="V849" s="22"/>
      <c r="W849" s="22"/>
      <c r="X849" s="22"/>
      <c r="Y849" s="11"/>
      <c r="Z849" s="11"/>
    </row>
    <row r="850" spans="8:26" ht="50.1" customHeight="1" x14ac:dyDescent="0.25">
      <c r="H850" s="19"/>
      <c r="I850" s="18"/>
      <c r="J850" s="18"/>
      <c r="K850" s="18"/>
      <c r="T850" s="22"/>
      <c r="U850" s="22"/>
      <c r="V850" s="22"/>
      <c r="W850" s="22"/>
      <c r="X850" s="22"/>
      <c r="Y850" s="11"/>
      <c r="Z850" s="11"/>
    </row>
    <row r="851" spans="8:26" ht="50.1" customHeight="1" x14ac:dyDescent="0.25">
      <c r="H851" s="19"/>
      <c r="I851" s="18"/>
      <c r="J851" s="18"/>
      <c r="K851" s="18"/>
      <c r="T851" s="22"/>
      <c r="U851" s="22"/>
      <c r="V851" s="22"/>
      <c r="W851" s="22"/>
      <c r="X851" s="22"/>
      <c r="Y851" s="11"/>
      <c r="Z851" s="11"/>
    </row>
    <row r="852" spans="8:26" ht="50.1" customHeight="1" x14ac:dyDescent="0.25">
      <c r="H852" s="19"/>
      <c r="I852" s="18"/>
      <c r="J852" s="18"/>
      <c r="K852" s="18"/>
      <c r="T852" s="22"/>
      <c r="U852" s="22"/>
      <c r="V852" s="22"/>
      <c r="W852" s="22"/>
      <c r="X852" s="22"/>
      <c r="Y852" s="11"/>
      <c r="Z852" s="11"/>
    </row>
    <row r="853" spans="8:26" ht="50.1" customHeight="1" x14ac:dyDescent="0.25">
      <c r="H853" s="19"/>
      <c r="I853" s="18"/>
      <c r="J853" s="18"/>
      <c r="K853" s="18"/>
      <c r="T853" s="22"/>
      <c r="U853" s="22"/>
      <c r="V853" s="22"/>
      <c r="W853" s="22"/>
      <c r="X853" s="22"/>
      <c r="Y853" s="11"/>
      <c r="Z853" s="11"/>
    </row>
    <row r="854" spans="8:26" ht="50.1" customHeight="1" x14ac:dyDescent="0.25">
      <c r="H854" s="19"/>
      <c r="I854" s="18"/>
      <c r="J854" s="18"/>
      <c r="K854" s="18"/>
      <c r="T854" s="22"/>
      <c r="U854" s="22"/>
      <c r="V854" s="22"/>
      <c r="W854" s="22"/>
      <c r="X854" s="22"/>
      <c r="Y854" s="11"/>
      <c r="Z854" s="11"/>
    </row>
    <row r="855" spans="8:26" ht="50.1" customHeight="1" x14ac:dyDescent="0.25">
      <c r="H855" s="19"/>
      <c r="I855" s="18"/>
      <c r="J855" s="18"/>
      <c r="K855" s="18"/>
      <c r="T855" s="22"/>
      <c r="U855" s="22"/>
      <c r="V855" s="22"/>
      <c r="W855" s="22"/>
      <c r="X855" s="22"/>
      <c r="Y855" s="11"/>
      <c r="Z855" s="11"/>
    </row>
    <row r="856" spans="8:26" ht="50.1" customHeight="1" x14ac:dyDescent="0.25">
      <c r="H856" s="19"/>
      <c r="I856" s="18"/>
      <c r="J856" s="18"/>
      <c r="K856" s="18"/>
      <c r="T856" s="22"/>
      <c r="U856" s="22"/>
      <c r="V856" s="22"/>
      <c r="W856" s="22"/>
      <c r="X856" s="22"/>
      <c r="Y856" s="11"/>
      <c r="Z856" s="11"/>
    </row>
    <row r="857" spans="8:26" ht="50.1" customHeight="1" x14ac:dyDescent="0.25">
      <c r="H857" s="19"/>
      <c r="I857" s="18"/>
      <c r="J857" s="18"/>
      <c r="K857" s="18"/>
      <c r="T857" s="22"/>
      <c r="U857" s="22"/>
      <c r="V857" s="22"/>
      <c r="W857" s="22"/>
      <c r="X857" s="22"/>
      <c r="Y857" s="11"/>
      <c r="Z857" s="11"/>
    </row>
    <row r="858" spans="8:26" ht="50.1" customHeight="1" x14ac:dyDescent="0.25">
      <c r="H858" s="19"/>
      <c r="I858" s="18"/>
      <c r="J858" s="18"/>
      <c r="K858" s="18"/>
      <c r="T858" s="22"/>
      <c r="U858" s="22"/>
      <c r="V858" s="22"/>
      <c r="W858" s="22"/>
      <c r="X858" s="22"/>
      <c r="Y858" s="11"/>
      <c r="Z858" s="11"/>
    </row>
    <row r="859" spans="8:26" ht="50.1" customHeight="1" x14ac:dyDescent="0.25">
      <c r="H859" s="19"/>
      <c r="I859" s="18"/>
      <c r="J859" s="18"/>
      <c r="K859" s="18"/>
      <c r="T859" s="22"/>
      <c r="U859" s="22"/>
      <c r="V859" s="22"/>
      <c r="W859" s="22"/>
      <c r="X859" s="22"/>
      <c r="Y859" s="11"/>
      <c r="Z859" s="11"/>
    </row>
    <row r="860" spans="8:26" ht="50.1" customHeight="1" x14ac:dyDescent="0.25">
      <c r="H860" s="19"/>
      <c r="I860" s="18"/>
      <c r="J860" s="18"/>
      <c r="K860" s="18"/>
      <c r="T860" s="22"/>
      <c r="U860" s="22"/>
      <c r="V860" s="22"/>
      <c r="W860" s="22"/>
      <c r="X860" s="22"/>
      <c r="Y860" s="11"/>
      <c r="Z860" s="11"/>
    </row>
    <row r="861" spans="8:26" ht="50.1" customHeight="1" x14ac:dyDescent="0.25">
      <c r="H861" s="19"/>
      <c r="I861" s="18"/>
      <c r="J861" s="18"/>
      <c r="K861" s="18"/>
      <c r="T861" s="22"/>
      <c r="U861" s="22"/>
      <c r="V861" s="22"/>
      <c r="W861" s="22"/>
      <c r="X861" s="22"/>
      <c r="Y861" s="11"/>
      <c r="Z861" s="11"/>
    </row>
    <row r="862" spans="8:26" ht="50.1" customHeight="1" x14ac:dyDescent="0.25">
      <c r="H862" s="19"/>
      <c r="I862" s="18"/>
      <c r="J862" s="18"/>
      <c r="K862" s="18"/>
      <c r="T862" s="22"/>
      <c r="U862" s="22"/>
      <c r="V862" s="22"/>
      <c r="W862" s="22"/>
      <c r="X862" s="22"/>
      <c r="Y862" s="11"/>
      <c r="Z862" s="11"/>
    </row>
    <row r="863" spans="8:26" ht="50.1" customHeight="1" x14ac:dyDescent="0.25">
      <c r="H863" s="19"/>
      <c r="I863" s="18"/>
      <c r="J863" s="18"/>
      <c r="K863" s="18"/>
      <c r="T863" s="22"/>
      <c r="U863" s="22"/>
      <c r="V863" s="22"/>
      <c r="W863" s="22"/>
      <c r="X863" s="22"/>
      <c r="Y863" s="11"/>
      <c r="Z863" s="11"/>
    </row>
    <row r="864" spans="8:26" ht="50.1" customHeight="1" x14ac:dyDescent="0.25">
      <c r="H864" s="19"/>
      <c r="I864" s="18"/>
      <c r="J864" s="18"/>
      <c r="K864" s="18"/>
      <c r="T864" s="22"/>
      <c r="U864" s="22"/>
      <c r="V864" s="22"/>
      <c r="W864" s="22"/>
      <c r="X864" s="22"/>
      <c r="Y864" s="11"/>
      <c r="Z864" s="11"/>
    </row>
    <row r="865" spans="8:26" ht="50.1" customHeight="1" x14ac:dyDescent="0.25">
      <c r="H865" s="19"/>
      <c r="I865" s="18"/>
      <c r="J865" s="18"/>
      <c r="K865" s="18"/>
      <c r="T865" s="22"/>
      <c r="U865" s="22"/>
      <c r="V865" s="22"/>
      <c r="W865" s="22"/>
      <c r="X865" s="22"/>
      <c r="Y865" s="11"/>
      <c r="Z865" s="11"/>
    </row>
    <row r="866" spans="8:26" ht="50.1" customHeight="1" x14ac:dyDescent="0.25">
      <c r="H866" s="19"/>
      <c r="I866" s="18"/>
      <c r="J866" s="18"/>
      <c r="K866" s="18"/>
      <c r="T866" s="22"/>
      <c r="U866" s="22"/>
      <c r="V866" s="22"/>
      <c r="W866" s="22"/>
      <c r="X866" s="22"/>
      <c r="Y866" s="11"/>
      <c r="Z866" s="11"/>
    </row>
    <row r="867" spans="8:26" ht="50.1" customHeight="1" x14ac:dyDescent="0.25">
      <c r="H867" s="19"/>
      <c r="I867" s="18"/>
      <c r="J867" s="18"/>
      <c r="K867" s="18"/>
      <c r="T867" s="22"/>
      <c r="U867" s="22"/>
      <c r="V867" s="22"/>
      <c r="W867" s="22"/>
      <c r="X867" s="22"/>
      <c r="Y867" s="11"/>
      <c r="Z867" s="11"/>
    </row>
    <row r="868" spans="8:26" ht="50.1" customHeight="1" x14ac:dyDescent="0.25">
      <c r="H868" s="19"/>
      <c r="I868" s="18"/>
      <c r="J868" s="18"/>
      <c r="K868" s="18"/>
      <c r="T868" s="22"/>
      <c r="U868" s="22"/>
      <c r="V868" s="22"/>
      <c r="W868" s="22"/>
      <c r="X868" s="22"/>
      <c r="Y868" s="11"/>
      <c r="Z868" s="11"/>
    </row>
    <row r="869" spans="8:26" ht="50.1" customHeight="1" x14ac:dyDescent="0.25">
      <c r="H869" s="19"/>
      <c r="I869" s="18"/>
      <c r="J869" s="18"/>
      <c r="K869" s="18"/>
      <c r="T869" s="22"/>
      <c r="U869" s="22"/>
      <c r="V869" s="22"/>
      <c r="W869" s="22"/>
      <c r="X869" s="22"/>
      <c r="Y869" s="11"/>
      <c r="Z869" s="11"/>
    </row>
    <row r="870" spans="8:26" ht="50.1" customHeight="1" x14ac:dyDescent="0.25">
      <c r="H870" s="19"/>
      <c r="I870" s="18"/>
      <c r="J870" s="18"/>
      <c r="K870" s="18"/>
      <c r="T870" s="22"/>
      <c r="U870" s="22"/>
      <c r="V870" s="22"/>
      <c r="W870" s="22"/>
      <c r="X870" s="22"/>
      <c r="Y870" s="11"/>
      <c r="Z870" s="11"/>
    </row>
    <row r="871" spans="8:26" ht="50.1" customHeight="1" x14ac:dyDescent="0.25">
      <c r="H871" s="19"/>
      <c r="I871" s="18"/>
      <c r="J871" s="18"/>
      <c r="K871" s="18"/>
      <c r="T871" s="22"/>
      <c r="U871" s="22"/>
      <c r="V871" s="22"/>
      <c r="W871" s="22"/>
      <c r="X871" s="22"/>
      <c r="Y871" s="11"/>
      <c r="Z871" s="11"/>
    </row>
    <row r="872" spans="8:26" ht="50.1" customHeight="1" x14ac:dyDescent="0.25">
      <c r="H872" s="19"/>
      <c r="I872" s="18"/>
      <c r="J872" s="18"/>
      <c r="K872" s="18"/>
      <c r="T872" s="22"/>
      <c r="U872" s="22"/>
      <c r="V872" s="22"/>
      <c r="W872" s="22"/>
      <c r="X872" s="22"/>
      <c r="Y872" s="11"/>
      <c r="Z872" s="11"/>
    </row>
    <row r="873" spans="8:26" ht="50.1" customHeight="1" x14ac:dyDescent="0.25">
      <c r="H873" s="19"/>
      <c r="I873" s="18"/>
      <c r="J873" s="18"/>
      <c r="K873" s="18"/>
      <c r="T873" s="22"/>
      <c r="U873" s="22"/>
      <c r="V873" s="22"/>
      <c r="W873" s="22"/>
      <c r="X873" s="22"/>
      <c r="Y873" s="11"/>
      <c r="Z873" s="11"/>
    </row>
    <row r="874" spans="8:26" ht="50.1" customHeight="1" x14ac:dyDescent="0.25">
      <c r="H874" s="19"/>
      <c r="I874" s="18"/>
      <c r="J874" s="18"/>
      <c r="K874" s="18"/>
      <c r="T874" s="22"/>
      <c r="U874" s="22"/>
      <c r="V874" s="22"/>
      <c r="W874" s="22"/>
      <c r="X874" s="22"/>
      <c r="Y874" s="11"/>
      <c r="Z874" s="11"/>
    </row>
    <row r="875" spans="8:26" ht="50.1" customHeight="1" x14ac:dyDescent="0.25">
      <c r="H875" s="19"/>
      <c r="I875" s="18"/>
      <c r="J875" s="18"/>
      <c r="K875" s="18"/>
      <c r="T875" s="22"/>
      <c r="U875" s="22"/>
      <c r="V875" s="22"/>
      <c r="W875" s="22"/>
      <c r="X875" s="22"/>
      <c r="Y875" s="11"/>
      <c r="Z875" s="11"/>
    </row>
    <row r="876" spans="8:26" ht="50.1" customHeight="1" x14ac:dyDescent="0.25">
      <c r="H876" s="19"/>
      <c r="I876" s="18"/>
      <c r="J876" s="18"/>
      <c r="K876" s="18"/>
      <c r="T876" s="22"/>
      <c r="U876" s="22"/>
      <c r="V876" s="22"/>
      <c r="W876" s="22"/>
      <c r="X876" s="22"/>
      <c r="Y876" s="11"/>
      <c r="Z876" s="11"/>
    </row>
    <row r="877" spans="8:26" ht="50.1" customHeight="1" x14ac:dyDescent="0.25">
      <c r="H877" s="19"/>
      <c r="I877" s="18"/>
      <c r="J877" s="18"/>
      <c r="K877" s="18"/>
      <c r="T877" s="22"/>
      <c r="U877" s="22"/>
      <c r="V877" s="22"/>
      <c r="W877" s="22"/>
      <c r="X877" s="22"/>
      <c r="Y877" s="11"/>
      <c r="Z877" s="11"/>
    </row>
    <row r="878" spans="8:26" ht="50.1" customHeight="1" x14ac:dyDescent="0.25">
      <c r="H878" s="19"/>
      <c r="I878" s="18"/>
      <c r="J878" s="18"/>
      <c r="K878" s="18"/>
      <c r="T878" s="22"/>
      <c r="U878" s="22"/>
      <c r="V878" s="22"/>
      <c r="W878" s="22"/>
      <c r="X878" s="22"/>
      <c r="Y878" s="11"/>
      <c r="Z878" s="11"/>
    </row>
    <row r="879" spans="8:26" ht="50.1" customHeight="1" x14ac:dyDescent="0.25">
      <c r="H879" s="19"/>
      <c r="I879" s="18"/>
      <c r="J879" s="18"/>
      <c r="K879" s="18"/>
      <c r="T879" s="22"/>
      <c r="U879" s="22"/>
      <c r="V879" s="22"/>
      <c r="W879" s="22"/>
      <c r="X879" s="22"/>
      <c r="Y879" s="11"/>
      <c r="Z879" s="11"/>
    </row>
    <row r="880" spans="8:26" ht="50.1" customHeight="1" x14ac:dyDescent="0.25">
      <c r="H880" s="19"/>
      <c r="I880" s="18"/>
      <c r="J880" s="18"/>
      <c r="K880" s="18"/>
      <c r="T880" s="22"/>
      <c r="U880" s="22"/>
      <c r="V880" s="22"/>
      <c r="W880" s="22"/>
      <c r="X880" s="22"/>
      <c r="Y880" s="11"/>
      <c r="Z880" s="11"/>
    </row>
    <row r="881" spans="8:26" ht="50.1" customHeight="1" x14ac:dyDescent="0.25">
      <c r="H881" s="19"/>
      <c r="I881" s="18"/>
      <c r="J881" s="18"/>
      <c r="K881" s="18"/>
      <c r="T881" s="22"/>
      <c r="U881" s="22"/>
      <c r="V881" s="22"/>
      <c r="W881" s="22"/>
      <c r="X881" s="22"/>
      <c r="Y881" s="11"/>
      <c r="Z881" s="11"/>
    </row>
    <row r="882" spans="8:26" ht="50.1" customHeight="1" x14ac:dyDescent="0.25">
      <c r="H882" s="19"/>
      <c r="I882" s="18"/>
      <c r="J882" s="18"/>
      <c r="K882" s="18"/>
      <c r="T882" s="22"/>
      <c r="U882" s="22"/>
      <c r="V882" s="22"/>
      <c r="W882" s="22"/>
      <c r="X882" s="22"/>
      <c r="Y882" s="11"/>
      <c r="Z882" s="11"/>
    </row>
    <row r="883" spans="8:26" ht="50.1" customHeight="1" x14ac:dyDescent="0.25">
      <c r="H883" s="19"/>
      <c r="I883" s="18"/>
      <c r="J883" s="18"/>
      <c r="K883" s="18"/>
      <c r="T883" s="22"/>
      <c r="U883" s="22"/>
      <c r="V883" s="22"/>
      <c r="W883" s="22"/>
      <c r="X883" s="22"/>
      <c r="Y883" s="11"/>
      <c r="Z883" s="11"/>
    </row>
    <row r="884" spans="8:26" ht="50.1" customHeight="1" x14ac:dyDescent="0.25">
      <c r="H884" s="19"/>
      <c r="I884" s="18"/>
      <c r="J884" s="18"/>
      <c r="K884" s="18"/>
      <c r="T884" s="22"/>
      <c r="U884" s="22"/>
      <c r="V884" s="22"/>
      <c r="W884" s="22"/>
      <c r="X884" s="22"/>
      <c r="Y884" s="11"/>
      <c r="Z884" s="11"/>
    </row>
    <row r="885" spans="8:26" ht="50.1" customHeight="1" x14ac:dyDescent="0.25">
      <c r="H885" s="19"/>
      <c r="I885" s="18"/>
      <c r="J885" s="18"/>
      <c r="K885" s="18"/>
      <c r="T885" s="22"/>
      <c r="U885" s="22"/>
      <c r="V885" s="22"/>
      <c r="W885" s="22"/>
      <c r="X885" s="22"/>
      <c r="Y885" s="11"/>
      <c r="Z885" s="11"/>
    </row>
    <row r="886" spans="8:26" ht="50.1" customHeight="1" x14ac:dyDescent="0.25">
      <c r="H886" s="19"/>
      <c r="I886" s="18"/>
      <c r="J886" s="18"/>
      <c r="K886" s="18"/>
      <c r="T886" s="22"/>
      <c r="U886" s="22"/>
      <c r="V886" s="22"/>
      <c r="W886" s="22"/>
      <c r="X886" s="22"/>
      <c r="Y886" s="11"/>
      <c r="Z886" s="11"/>
    </row>
    <row r="887" spans="8:26" ht="50.1" customHeight="1" x14ac:dyDescent="0.25">
      <c r="H887" s="19"/>
      <c r="I887" s="18"/>
      <c r="J887" s="18"/>
      <c r="K887" s="18"/>
      <c r="T887" s="22"/>
      <c r="U887" s="22"/>
      <c r="V887" s="22"/>
      <c r="W887" s="22"/>
      <c r="X887" s="22"/>
      <c r="Y887" s="11"/>
      <c r="Z887" s="11"/>
    </row>
    <row r="888" spans="8:26" ht="50.1" customHeight="1" x14ac:dyDescent="0.25">
      <c r="H888" s="19"/>
      <c r="I888" s="18"/>
      <c r="J888" s="18"/>
      <c r="K888" s="18"/>
      <c r="T888" s="22"/>
      <c r="U888" s="22"/>
      <c r="V888" s="22"/>
      <c r="W888" s="22"/>
      <c r="X888" s="22"/>
      <c r="Y888" s="11"/>
      <c r="Z888" s="11"/>
    </row>
    <row r="889" spans="8:26" ht="50.1" customHeight="1" x14ac:dyDescent="0.25">
      <c r="H889" s="19"/>
      <c r="I889" s="18"/>
      <c r="J889" s="18"/>
      <c r="K889" s="18"/>
      <c r="T889" s="22"/>
      <c r="U889" s="22"/>
      <c r="V889" s="22"/>
      <c r="W889" s="22"/>
      <c r="X889" s="22"/>
      <c r="Y889" s="11"/>
      <c r="Z889" s="11"/>
    </row>
    <row r="890" spans="8:26" ht="50.1" customHeight="1" x14ac:dyDescent="0.25">
      <c r="H890" s="19"/>
      <c r="I890" s="18"/>
      <c r="J890" s="18"/>
      <c r="K890" s="18"/>
      <c r="T890" s="22"/>
      <c r="U890" s="22"/>
      <c r="V890" s="22"/>
      <c r="W890" s="22"/>
      <c r="X890" s="22"/>
      <c r="Y890" s="11"/>
      <c r="Z890" s="11"/>
    </row>
    <row r="891" spans="8:26" ht="50.1" customHeight="1" x14ac:dyDescent="0.25">
      <c r="H891" s="19"/>
      <c r="I891" s="18"/>
      <c r="J891" s="18"/>
      <c r="K891" s="18"/>
      <c r="T891" s="22"/>
      <c r="U891" s="22"/>
      <c r="V891" s="22"/>
      <c r="W891" s="22"/>
      <c r="X891" s="22"/>
      <c r="Y891" s="11"/>
      <c r="Z891" s="11"/>
    </row>
    <row r="892" spans="8:26" ht="50.1" customHeight="1" x14ac:dyDescent="0.25">
      <c r="H892" s="19"/>
      <c r="I892" s="18"/>
      <c r="J892" s="18"/>
      <c r="K892" s="18"/>
      <c r="T892" s="22"/>
      <c r="U892" s="22"/>
      <c r="V892" s="22"/>
      <c r="W892" s="22"/>
      <c r="X892" s="22"/>
      <c r="Y892" s="11"/>
      <c r="Z892" s="11"/>
    </row>
    <row r="893" spans="8:26" ht="50.1" customHeight="1" x14ac:dyDescent="0.25">
      <c r="H893" s="19"/>
      <c r="I893" s="18"/>
      <c r="J893" s="18"/>
      <c r="K893" s="18"/>
      <c r="T893" s="22"/>
      <c r="U893" s="22"/>
      <c r="V893" s="22"/>
      <c r="W893" s="22"/>
      <c r="X893" s="22"/>
      <c r="Y893" s="11"/>
      <c r="Z893" s="11"/>
    </row>
    <row r="894" spans="8:26" ht="50.1" customHeight="1" x14ac:dyDescent="0.25">
      <c r="H894" s="19"/>
      <c r="I894" s="18"/>
      <c r="J894" s="18"/>
      <c r="K894" s="18"/>
      <c r="T894" s="22"/>
      <c r="U894" s="22"/>
      <c r="V894" s="22"/>
      <c r="W894" s="22"/>
      <c r="X894" s="22"/>
      <c r="Y894" s="11"/>
      <c r="Z894" s="11"/>
    </row>
    <row r="895" spans="8:26" ht="50.1" customHeight="1" x14ac:dyDescent="0.25">
      <c r="H895" s="19"/>
      <c r="I895" s="18"/>
      <c r="J895" s="18"/>
      <c r="K895" s="18"/>
      <c r="T895" s="22"/>
      <c r="U895" s="22"/>
      <c r="V895" s="22"/>
      <c r="W895" s="22"/>
      <c r="X895" s="22"/>
      <c r="Y895" s="11"/>
      <c r="Z895" s="11"/>
    </row>
    <row r="896" spans="8:26" ht="50.1" customHeight="1" x14ac:dyDescent="0.25">
      <c r="H896" s="19"/>
      <c r="I896" s="18"/>
      <c r="J896" s="18"/>
      <c r="K896" s="18"/>
      <c r="T896" s="22"/>
      <c r="U896" s="22"/>
      <c r="V896" s="22"/>
      <c r="W896" s="22"/>
      <c r="X896" s="22"/>
      <c r="Y896" s="11"/>
      <c r="Z896" s="11"/>
    </row>
    <row r="897" spans="8:26" ht="50.1" customHeight="1" x14ac:dyDescent="0.25">
      <c r="H897" s="19"/>
      <c r="I897" s="18"/>
      <c r="J897" s="18"/>
      <c r="K897" s="18"/>
      <c r="T897" s="22"/>
      <c r="U897" s="22"/>
      <c r="V897" s="22"/>
      <c r="W897" s="22"/>
      <c r="X897" s="22"/>
      <c r="Y897" s="11"/>
      <c r="Z897" s="11"/>
    </row>
    <row r="898" spans="8:26" ht="50.1" customHeight="1" x14ac:dyDescent="0.25">
      <c r="H898" s="19"/>
      <c r="I898" s="18"/>
      <c r="J898" s="18"/>
      <c r="K898" s="18"/>
      <c r="T898" s="22"/>
      <c r="U898" s="22"/>
      <c r="V898" s="22"/>
      <c r="W898" s="22"/>
      <c r="X898" s="22"/>
      <c r="Y898" s="11"/>
      <c r="Z898" s="11"/>
    </row>
    <row r="899" spans="8:26" ht="50.1" customHeight="1" x14ac:dyDescent="0.25">
      <c r="H899" s="19"/>
      <c r="I899" s="18"/>
      <c r="J899" s="18"/>
      <c r="K899" s="18"/>
      <c r="T899" s="22"/>
      <c r="U899" s="22"/>
      <c r="V899" s="22"/>
      <c r="W899" s="22"/>
      <c r="X899" s="22"/>
      <c r="Y899" s="11"/>
      <c r="Z899" s="11"/>
    </row>
    <row r="900" spans="8:26" ht="50.1" customHeight="1" x14ac:dyDescent="0.25">
      <c r="H900" s="19"/>
      <c r="I900" s="18"/>
      <c r="J900" s="18"/>
      <c r="K900" s="18"/>
      <c r="T900" s="22"/>
      <c r="U900" s="22"/>
      <c r="V900" s="22"/>
      <c r="W900" s="22"/>
      <c r="X900" s="22"/>
      <c r="Y900" s="11"/>
      <c r="Z900" s="11"/>
    </row>
    <row r="901" spans="8:26" ht="50.1" customHeight="1" x14ac:dyDescent="0.25">
      <c r="H901" s="19"/>
      <c r="I901" s="18"/>
      <c r="J901" s="18"/>
      <c r="K901" s="18"/>
      <c r="T901" s="22"/>
      <c r="U901" s="22"/>
      <c r="V901" s="22"/>
      <c r="W901" s="22"/>
      <c r="X901" s="22"/>
      <c r="Y901" s="11"/>
      <c r="Z901" s="11"/>
    </row>
    <row r="902" spans="8:26" ht="50.1" customHeight="1" x14ac:dyDescent="0.25">
      <c r="H902" s="19"/>
      <c r="I902" s="18"/>
      <c r="J902" s="18"/>
      <c r="K902" s="18"/>
      <c r="T902" s="22"/>
      <c r="U902" s="22"/>
      <c r="V902" s="22"/>
      <c r="W902" s="22"/>
      <c r="X902" s="22"/>
      <c r="Y902" s="11"/>
      <c r="Z902" s="11"/>
    </row>
    <row r="903" spans="8:26" ht="50.1" customHeight="1" x14ac:dyDescent="0.25">
      <c r="H903" s="19"/>
      <c r="I903" s="18"/>
      <c r="J903" s="18"/>
      <c r="K903" s="18"/>
      <c r="T903" s="22"/>
      <c r="U903" s="22"/>
      <c r="V903" s="22"/>
      <c r="W903" s="22"/>
      <c r="X903" s="22"/>
      <c r="Y903" s="11"/>
      <c r="Z903" s="11"/>
    </row>
    <row r="904" spans="8:26" ht="50.1" customHeight="1" x14ac:dyDescent="0.25">
      <c r="H904" s="19"/>
      <c r="I904" s="18"/>
      <c r="J904" s="18"/>
      <c r="K904" s="18"/>
      <c r="T904" s="22"/>
      <c r="U904" s="22"/>
      <c r="V904" s="22"/>
      <c r="W904" s="22"/>
      <c r="X904" s="22"/>
      <c r="Y904" s="11"/>
      <c r="Z904" s="11"/>
    </row>
    <row r="905" spans="8:26" ht="50.1" customHeight="1" x14ac:dyDescent="0.25">
      <c r="H905" s="19"/>
      <c r="I905" s="18"/>
      <c r="J905" s="18"/>
      <c r="K905" s="18"/>
      <c r="T905" s="22"/>
      <c r="U905" s="22"/>
      <c r="V905" s="22"/>
      <c r="W905" s="22"/>
      <c r="X905" s="22"/>
      <c r="Y905" s="11"/>
      <c r="Z905" s="11"/>
    </row>
    <row r="906" spans="8:26" ht="50.1" customHeight="1" x14ac:dyDescent="0.25">
      <c r="H906" s="19"/>
      <c r="I906" s="18"/>
      <c r="J906" s="18"/>
      <c r="K906" s="18"/>
      <c r="T906" s="22"/>
      <c r="U906" s="22"/>
      <c r="V906" s="22"/>
      <c r="W906" s="22"/>
      <c r="X906" s="22"/>
      <c r="Y906" s="11"/>
      <c r="Z906" s="11"/>
    </row>
    <row r="907" spans="8:26" ht="50.1" customHeight="1" x14ac:dyDescent="0.25">
      <c r="H907" s="19"/>
      <c r="I907" s="18"/>
      <c r="J907" s="18"/>
      <c r="K907" s="18"/>
      <c r="T907" s="22"/>
      <c r="U907" s="22"/>
      <c r="V907" s="22"/>
      <c r="W907" s="22"/>
      <c r="X907" s="22"/>
      <c r="Y907" s="11"/>
      <c r="Z907" s="11"/>
    </row>
    <row r="908" spans="8:26" ht="50.1" customHeight="1" x14ac:dyDescent="0.25">
      <c r="H908" s="19"/>
      <c r="I908" s="18"/>
      <c r="J908" s="18"/>
      <c r="K908" s="18"/>
      <c r="T908" s="22"/>
      <c r="U908" s="22"/>
      <c r="V908" s="22"/>
      <c r="W908" s="22"/>
      <c r="X908" s="22"/>
      <c r="Y908" s="11"/>
      <c r="Z908" s="11"/>
    </row>
    <row r="909" spans="8:26" ht="50.1" customHeight="1" x14ac:dyDescent="0.25">
      <c r="H909" s="19"/>
      <c r="I909" s="18"/>
      <c r="J909" s="18"/>
      <c r="K909" s="18"/>
      <c r="T909" s="22"/>
      <c r="U909" s="22"/>
      <c r="V909" s="22"/>
      <c r="W909" s="22"/>
      <c r="X909" s="22"/>
      <c r="Y909" s="11"/>
      <c r="Z909" s="11"/>
    </row>
    <row r="910" spans="8:26" ht="50.1" customHeight="1" x14ac:dyDescent="0.25">
      <c r="H910" s="19"/>
      <c r="I910" s="18"/>
      <c r="J910" s="18"/>
      <c r="K910" s="18"/>
      <c r="T910" s="22"/>
      <c r="U910" s="22"/>
      <c r="V910" s="22"/>
      <c r="W910" s="22"/>
      <c r="X910" s="22"/>
      <c r="Y910" s="11"/>
      <c r="Z910" s="11"/>
    </row>
    <row r="911" spans="8:26" ht="50.1" customHeight="1" x14ac:dyDescent="0.25">
      <c r="H911" s="19"/>
      <c r="I911" s="18"/>
      <c r="J911" s="18"/>
      <c r="K911" s="18"/>
      <c r="T911" s="22"/>
      <c r="U911" s="22"/>
      <c r="V911" s="22"/>
      <c r="W911" s="22"/>
      <c r="X911" s="22"/>
      <c r="Y911" s="11"/>
      <c r="Z911" s="11"/>
    </row>
    <row r="912" spans="8:26" ht="50.1" customHeight="1" x14ac:dyDescent="0.25">
      <c r="H912" s="19"/>
      <c r="I912" s="18"/>
      <c r="J912" s="18"/>
      <c r="K912" s="18"/>
      <c r="T912" s="22"/>
      <c r="U912" s="22"/>
      <c r="V912" s="22"/>
      <c r="W912" s="22"/>
      <c r="X912" s="22"/>
      <c r="Y912" s="11"/>
      <c r="Z912" s="11"/>
    </row>
    <row r="913" spans="8:26" ht="50.1" customHeight="1" x14ac:dyDescent="0.25">
      <c r="H913" s="19"/>
      <c r="I913" s="18"/>
      <c r="J913" s="18"/>
      <c r="K913" s="18"/>
      <c r="T913" s="22"/>
      <c r="U913" s="22"/>
      <c r="V913" s="22"/>
      <c r="W913" s="22"/>
      <c r="X913" s="22"/>
      <c r="Y913" s="11"/>
      <c r="Z913" s="11"/>
    </row>
    <row r="914" spans="8:26" ht="50.1" customHeight="1" x14ac:dyDescent="0.25">
      <c r="H914" s="19"/>
      <c r="I914" s="18"/>
      <c r="J914" s="18"/>
      <c r="K914" s="18"/>
      <c r="T914" s="22"/>
      <c r="U914" s="22"/>
      <c r="V914" s="22"/>
      <c r="W914" s="22"/>
      <c r="X914" s="22"/>
      <c r="Y914" s="11"/>
      <c r="Z914" s="11"/>
    </row>
    <row r="915" spans="8:26" ht="50.1" customHeight="1" x14ac:dyDescent="0.25">
      <c r="H915" s="19"/>
      <c r="I915" s="18"/>
      <c r="J915" s="18"/>
      <c r="K915" s="18"/>
      <c r="T915" s="22"/>
      <c r="U915" s="22"/>
      <c r="V915" s="22"/>
      <c r="W915" s="22"/>
      <c r="X915" s="22"/>
      <c r="Y915" s="11"/>
      <c r="Z915" s="11"/>
    </row>
    <row r="916" spans="8:26" ht="50.1" customHeight="1" x14ac:dyDescent="0.25">
      <c r="H916" s="19"/>
      <c r="I916" s="18"/>
      <c r="J916" s="18"/>
      <c r="K916" s="18"/>
      <c r="T916" s="22"/>
      <c r="U916" s="22"/>
      <c r="V916" s="22"/>
      <c r="W916" s="22"/>
      <c r="X916" s="22"/>
      <c r="Y916" s="11"/>
      <c r="Z916" s="11"/>
    </row>
    <row r="917" spans="8:26" ht="50.1" customHeight="1" x14ac:dyDescent="0.25">
      <c r="H917" s="19"/>
      <c r="I917" s="18"/>
      <c r="J917" s="18"/>
      <c r="K917" s="18"/>
      <c r="T917" s="22"/>
      <c r="U917" s="22"/>
      <c r="V917" s="22"/>
      <c r="W917" s="22"/>
      <c r="X917" s="22"/>
      <c r="Y917" s="11"/>
      <c r="Z917" s="11"/>
    </row>
    <row r="918" spans="8:26" ht="50.1" customHeight="1" x14ac:dyDescent="0.25">
      <c r="H918" s="19"/>
      <c r="I918" s="18"/>
      <c r="J918" s="18"/>
      <c r="K918" s="18"/>
      <c r="T918" s="22"/>
      <c r="U918" s="22"/>
      <c r="V918" s="22"/>
      <c r="W918" s="22"/>
      <c r="X918" s="22"/>
      <c r="Y918" s="11"/>
      <c r="Z918" s="11"/>
    </row>
    <row r="919" spans="8:26" ht="50.1" customHeight="1" x14ac:dyDescent="0.25">
      <c r="H919" s="19"/>
      <c r="I919" s="18"/>
      <c r="J919" s="18"/>
      <c r="K919" s="18"/>
      <c r="T919" s="22"/>
      <c r="U919" s="22"/>
      <c r="V919" s="22"/>
      <c r="W919" s="22"/>
      <c r="X919" s="22"/>
      <c r="Y919" s="11"/>
      <c r="Z919" s="11"/>
    </row>
    <row r="920" spans="8:26" ht="50.1" customHeight="1" x14ac:dyDescent="0.25">
      <c r="H920" s="19"/>
      <c r="I920" s="18"/>
      <c r="J920" s="18"/>
      <c r="K920" s="18"/>
      <c r="T920" s="22"/>
      <c r="U920" s="22"/>
      <c r="V920" s="22"/>
      <c r="W920" s="22"/>
      <c r="X920" s="22"/>
      <c r="Y920" s="11"/>
      <c r="Z920" s="11"/>
    </row>
    <row r="921" spans="8:26" ht="50.1" customHeight="1" x14ac:dyDescent="0.25">
      <c r="H921" s="19"/>
      <c r="I921" s="18"/>
      <c r="J921" s="18"/>
      <c r="K921" s="18"/>
      <c r="T921" s="22"/>
      <c r="U921" s="22"/>
      <c r="V921" s="22"/>
      <c r="W921" s="22"/>
      <c r="X921" s="22"/>
      <c r="Y921" s="11"/>
      <c r="Z921" s="11"/>
    </row>
    <row r="922" spans="8:26" ht="50.1" customHeight="1" x14ac:dyDescent="0.25">
      <c r="H922" s="19"/>
      <c r="I922" s="18"/>
      <c r="J922" s="18"/>
      <c r="K922" s="18"/>
      <c r="T922" s="22"/>
      <c r="U922" s="22"/>
      <c r="V922" s="22"/>
      <c r="W922" s="22"/>
      <c r="X922" s="22"/>
      <c r="Y922" s="11"/>
      <c r="Z922" s="11"/>
    </row>
    <row r="923" spans="8:26" ht="50.1" customHeight="1" x14ac:dyDescent="0.25">
      <c r="H923" s="19"/>
      <c r="I923" s="18"/>
      <c r="J923" s="18"/>
      <c r="K923" s="18"/>
      <c r="T923" s="22"/>
      <c r="U923" s="22"/>
      <c r="V923" s="22"/>
      <c r="W923" s="22"/>
      <c r="X923" s="22"/>
      <c r="Y923" s="11"/>
      <c r="Z923" s="11"/>
    </row>
    <row r="924" spans="8:26" ht="50.1" customHeight="1" x14ac:dyDescent="0.25">
      <c r="H924" s="19"/>
      <c r="I924" s="18"/>
      <c r="J924" s="18"/>
      <c r="K924" s="18"/>
      <c r="T924" s="22"/>
      <c r="U924" s="22"/>
      <c r="V924" s="22"/>
      <c r="W924" s="22"/>
      <c r="X924" s="22"/>
      <c r="Y924" s="11"/>
      <c r="Z924" s="11"/>
    </row>
    <row r="925" spans="8:26" ht="50.1" customHeight="1" x14ac:dyDescent="0.25">
      <c r="H925" s="19"/>
      <c r="I925" s="18"/>
      <c r="J925" s="18"/>
      <c r="K925" s="18"/>
      <c r="T925" s="22"/>
      <c r="U925" s="22"/>
      <c r="V925" s="22"/>
      <c r="W925" s="22"/>
      <c r="X925" s="22"/>
      <c r="Y925" s="11"/>
      <c r="Z925" s="11"/>
    </row>
    <row r="926" spans="8:26" ht="50.1" customHeight="1" x14ac:dyDescent="0.25">
      <c r="H926" s="19"/>
      <c r="I926" s="18"/>
      <c r="J926" s="18"/>
      <c r="K926" s="18"/>
      <c r="T926" s="22"/>
      <c r="U926" s="22"/>
      <c r="V926" s="22"/>
      <c r="W926" s="22"/>
      <c r="X926" s="22"/>
      <c r="Y926" s="11"/>
      <c r="Z926" s="11"/>
    </row>
    <row r="927" spans="8:26" ht="50.1" customHeight="1" x14ac:dyDescent="0.25">
      <c r="H927" s="19"/>
      <c r="I927" s="18"/>
      <c r="J927" s="18"/>
      <c r="K927" s="18"/>
      <c r="T927" s="22"/>
      <c r="U927" s="22"/>
      <c r="V927" s="22"/>
      <c r="W927" s="22"/>
      <c r="X927" s="22"/>
      <c r="Y927" s="11"/>
      <c r="Z927" s="11"/>
    </row>
    <row r="928" spans="8:26" ht="50.1" customHeight="1" x14ac:dyDescent="0.25">
      <c r="H928" s="19"/>
      <c r="I928" s="18"/>
      <c r="J928" s="18"/>
      <c r="K928" s="18"/>
      <c r="T928" s="22"/>
      <c r="U928" s="22"/>
      <c r="V928" s="22"/>
      <c r="W928" s="22"/>
      <c r="X928" s="22"/>
      <c r="Y928" s="11"/>
      <c r="Z928" s="11"/>
    </row>
    <row r="929" spans="8:26" ht="50.1" customHeight="1" x14ac:dyDescent="0.25">
      <c r="H929" s="19"/>
      <c r="I929" s="18"/>
      <c r="J929" s="18"/>
      <c r="K929" s="18"/>
      <c r="T929" s="22"/>
      <c r="U929" s="22"/>
      <c r="V929" s="22"/>
      <c r="W929" s="22"/>
      <c r="X929" s="22"/>
      <c r="Y929" s="11"/>
      <c r="Z929" s="11"/>
    </row>
    <row r="930" spans="8:26" ht="50.1" customHeight="1" x14ac:dyDescent="0.25">
      <c r="H930" s="19"/>
      <c r="I930" s="18"/>
      <c r="J930" s="18"/>
      <c r="K930" s="18"/>
      <c r="T930" s="22"/>
      <c r="U930" s="22"/>
      <c r="V930" s="22"/>
      <c r="W930" s="22"/>
      <c r="X930" s="22"/>
      <c r="Y930" s="11"/>
      <c r="Z930" s="11"/>
    </row>
    <row r="931" spans="8:26" ht="50.1" customHeight="1" x14ac:dyDescent="0.25">
      <c r="H931" s="19"/>
      <c r="I931" s="18"/>
      <c r="J931" s="18"/>
      <c r="K931" s="18"/>
      <c r="T931" s="22"/>
      <c r="U931" s="22"/>
      <c r="V931" s="22"/>
      <c r="W931" s="22"/>
      <c r="X931" s="22"/>
      <c r="Y931" s="11"/>
      <c r="Z931" s="11"/>
    </row>
    <row r="932" spans="8:26" ht="50.1" customHeight="1" x14ac:dyDescent="0.25">
      <c r="H932" s="19"/>
      <c r="I932" s="18"/>
      <c r="J932" s="18"/>
      <c r="K932" s="18"/>
      <c r="T932" s="22"/>
      <c r="U932" s="22"/>
      <c r="V932" s="22"/>
      <c r="W932" s="22"/>
      <c r="X932" s="22"/>
      <c r="Y932" s="11"/>
      <c r="Z932" s="11"/>
    </row>
    <row r="933" spans="8:26" ht="50.1" customHeight="1" x14ac:dyDescent="0.25">
      <c r="H933" s="19"/>
      <c r="I933" s="18"/>
      <c r="J933" s="18"/>
      <c r="K933" s="18"/>
      <c r="T933" s="22"/>
      <c r="U933" s="22"/>
      <c r="V933" s="22"/>
      <c r="W933" s="22"/>
      <c r="X933" s="22"/>
      <c r="Y933" s="11"/>
      <c r="Z933" s="11"/>
    </row>
    <row r="934" spans="8:26" ht="50.1" customHeight="1" x14ac:dyDescent="0.25">
      <c r="H934" s="19"/>
      <c r="I934" s="18"/>
      <c r="J934" s="18"/>
      <c r="K934" s="18"/>
      <c r="T934" s="22"/>
      <c r="U934" s="22"/>
      <c r="V934" s="22"/>
      <c r="W934" s="22"/>
      <c r="X934" s="22"/>
      <c r="Y934" s="11"/>
      <c r="Z934" s="11"/>
    </row>
    <row r="935" spans="8:26" ht="50.1" customHeight="1" x14ac:dyDescent="0.25">
      <c r="H935" s="19"/>
      <c r="I935" s="18"/>
      <c r="J935" s="18"/>
      <c r="K935" s="18"/>
      <c r="T935" s="22"/>
      <c r="U935" s="22"/>
      <c r="V935" s="22"/>
      <c r="W935" s="22"/>
      <c r="X935" s="22"/>
      <c r="Y935" s="11"/>
      <c r="Z935" s="11"/>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Y997" s="11"/>
      <c r="Z997" s="11"/>
    </row>
    <row r="998" spans="8:26" ht="50.1" customHeight="1" x14ac:dyDescent="0.25">
      <c r="Y998" s="11"/>
      <c r="Z998" s="11"/>
    </row>
    <row r="999" spans="8:26" ht="50.1" customHeight="1" x14ac:dyDescent="0.25">
      <c r="Y999" s="11"/>
      <c r="Z999" s="11"/>
    </row>
    <row r="1000" spans="8:26" ht="50.1" customHeight="1" x14ac:dyDescent="0.25">
      <c r="Y1000" s="11"/>
      <c r="Z1000" s="11"/>
    </row>
    <row r="1001" spans="8:26" ht="50.1" customHeight="1" x14ac:dyDescent="0.25">
      <c r="Y1001" s="11"/>
      <c r="Z1001" s="11"/>
    </row>
    <row r="1002" spans="8:26" ht="50.1" customHeight="1" x14ac:dyDescent="0.25">
      <c r="Y1002" s="11"/>
      <c r="Z1002" s="11"/>
    </row>
    <row r="1003" spans="8:26" ht="50.1" customHeight="1" x14ac:dyDescent="0.25">
      <c r="Y1003" s="11"/>
      <c r="Z1003" s="11"/>
    </row>
    <row r="1004" spans="8:26" ht="50.1" customHeight="1" x14ac:dyDescent="0.25">
      <c r="Y1004" s="11"/>
      <c r="Z1004" s="11"/>
    </row>
    <row r="1005" spans="8:26" ht="50.1" customHeight="1" x14ac:dyDescent="0.25">
      <c r="Y1005" s="11"/>
      <c r="Z1005" s="11"/>
    </row>
    <row r="1006" spans="8:26" ht="50.1" customHeight="1" x14ac:dyDescent="0.25">
      <c r="Y1006" s="11"/>
      <c r="Z1006" s="11"/>
    </row>
    <row r="1007" spans="8:26" ht="50.1" customHeight="1" x14ac:dyDescent="0.25">
      <c r="Y1007" s="11"/>
      <c r="Z1007" s="11"/>
    </row>
    <row r="1008" spans="8: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H18" name="ПодписантФИО"/>
    <protectedRange sqref="R11" name="ППРФ925_1"/>
    <protectedRange sqref="I11:K11" name="Диапазон2_1_2"/>
    <protectedRange sqref="T11:U11" name="Диапазон3_1_1"/>
    <protectedRange sqref="G11" name="Диапазон2_1_1_1"/>
    <protectedRange sqref="F11" name="Диапазон8_1"/>
  </protectedRanges>
  <mergeCells count="16">
    <mergeCell ref="AK1:AP2"/>
    <mergeCell ref="H5:Y5"/>
    <mergeCell ref="A12:X12"/>
    <mergeCell ref="A13:X13"/>
    <mergeCell ref="A14:X14"/>
    <mergeCell ref="AE8:AH8"/>
    <mergeCell ref="H1:Q1"/>
    <mergeCell ref="B3:D3"/>
    <mergeCell ref="B6:D6"/>
    <mergeCell ref="E6:M6"/>
    <mergeCell ref="H2:Q2"/>
    <mergeCell ref="F8:Y8"/>
    <mergeCell ref="H3:Q3"/>
    <mergeCell ref="H4:Y4"/>
    <mergeCell ref="H7:Q7"/>
    <mergeCell ref="AE7:AH7"/>
  </mergeCells>
  <conditionalFormatting sqref="T11">
    <cfRule type="expression" dxfId="1" priority="2">
      <formula>T11&gt;IF(#REF!=0,T11,#REF!)</formula>
    </cfRule>
  </conditionalFormatting>
  <conditionalFormatting sqref="Y11">
    <cfRule type="expression" dxfId="0" priority="1">
      <formula>$Y$11&gt;$S$11</formula>
    </cfRule>
  </conditionalFormatting>
  <dataValidations count="5">
    <dataValidation type="list" sqref="J11:K11">
      <formula1>$AO$3:$AP$3</formula1>
    </dataValidation>
    <dataValidation type="list" allowBlank="1" showInputMessage="1" showErrorMessage="1" sqref="R11">
      <formula1>$AL$5:$AM$5</formula1>
    </dataValidation>
    <dataValidation sqref="G11:H11"/>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
      <formula1>$AL$3:$AN$3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$AL$4:$AM$4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73" t="s">
        <v>136</v>
      </c>
      <c r="B1" s="173"/>
      <c r="C1" s="173"/>
      <c r="D1" s="173"/>
      <c r="E1" s="173"/>
      <c r="F1" s="173"/>
      <c r="G1" s="173"/>
    </row>
    <row r="2" spans="1:7" ht="53.45" customHeight="1" thickBot="1" x14ac:dyDescent="0.3">
      <c r="A2" s="174" t="s">
        <v>137</v>
      </c>
      <c r="B2" s="174"/>
      <c r="C2" s="174"/>
      <c r="D2" s="174"/>
      <c r="E2" s="174"/>
      <c r="F2" s="174"/>
      <c r="G2" s="174"/>
    </row>
    <row r="3" spans="1:7" ht="57.75" thickBot="1" x14ac:dyDescent="0.3">
      <c r="A3" s="111" t="s">
        <v>31</v>
      </c>
      <c r="B3" s="112" t="s">
        <v>138</v>
      </c>
      <c r="C3" s="112" t="s">
        <v>139</v>
      </c>
      <c r="D3" s="112" t="s">
        <v>140</v>
      </c>
      <c r="E3" s="112" t="s">
        <v>141</v>
      </c>
      <c r="F3" s="112" t="s">
        <v>142</v>
      </c>
      <c r="G3" s="112" t="s">
        <v>143</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75" t="s">
        <v>144</v>
      </c>
      <c r="B6" s="176"/>
      <c r="C6" s="177"/>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78" t="s">
        <v>145</v>
      </c>
      <c r="B10" s="178"/>
      <c r="C10" s="178"/>
      <c r="D10" s="178"/>
      <c r="E10" s="178"/>
      <c r="F10" s="178"/>
      <c r="G10" s="178"/>
    </row>
    <row r="11" spans="1:7" ht="14.45" x14ac:dyDescent="0.3">
      <c r="A11" s="114"/>
      <c r="B11" s="115"/>
      <c r="C11" s="115"/>
      <c r="D11" s="115"/>
      <c r="E11" s="115"/>
      <c r="F11" s="115"/>
      <c r="G11" s="115"/>
    </row>
    <row r="12" spans="1:7" x14ac:dyDescent="0.25">
      <c r="A12" s="116" t="s">
        <v>146</v>
      </c>
      <c r="B12" s="115"/>
      <c r="C12" s="115"/>
      <c r="D12" s="115"/>
      <c r="E12" s="115"/>
      <c r="F12" s="115"/>
      <c r="G12" s="115"/>
    </row>
    <row r="13" spans="1:7" x14ac:dyDescent="0.25">
      <c r="A13" s="116" t="s">
        <v>147</v>
      </c>
      <c r="B13" s="115"/>
      <c r="C13" s="115"/>
      <c r="D13" s="115"/>
      <c r="E13" s="115"/>
      <c r="F13" s="115"/>
      <c r="G13" s="115"/>
    </row>
    <row r="14" spans="1:7" x14ac:dyDescent="0.25">
      <c r="A14" s="116" t="s">
        <v>148</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3" sqref="B3:D3"/>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106</v>
      </c>
      <c r="G1" s="182"/>
      <c r="H1" s="182"/>
      <c r="I1" s="182"/>
    </row>
    <row r="2" spans="1:17" ht="18.75" x14ac:dyDescent="0.3">
      <c r="B2" s="28" t="s">
        <v>59</v>
      </c>
      <c r="G2" s="33"/>
      <c r="H2" s="33"/>
      <c r="I2" s="33"/>
    </row>
    <row r="3" spans="1:17" ht="21.75" customHeight="1" x14ac:dyDescent="0.25">
      <c r="B3" s="166" t="str">
        <f>'1.1.'!B3</f>
        <v>Запрос предложений в электронной форме</v>
      </c>
      <c r="C3" s="166"/>
      <c r="D3" s="166"/>
      <c r="E3" s="16" t="s">
        <v>18</v>
      </c>
      <c r="F3" s="16">
        <f>'1.1.'!D4</f>
        <v>192357</v>
      </c>
    </row>
    <row r="4" spans="1:17" ht="23.25" customHeight="1" x14ac:dyDescent="0.3">
      <c r="B4" s="166" t="s">
        <v>48</v>
      </c>
      <c r="C4" s="166"/>
      <c r="D4" s="166"/>
      <c r="E4" s="183"/>
      <c r="F4" s="183"/>
      <c r="G4" s="183"/>
      <c r="H4" s="183"/>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79" t="s">
        <v>49</v>
      </c>
      <c r="C6" s="179"/>
      <c r="D6" s="179"/>
      <c r="E6" s="179"/>
      <c r="F6" s="179"/>
      <c r="G6" s="179"/>
      <c r="H6" s="180"/>
      <c r="I6" s="180"/>
      <c r="J6" s="180"/>
      <c r="K6" s="180"/>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56</v>
      </c>
      <c r="O8" s="1"/>
      <c r="P8" s="1"/>
      <c r="Q8" s="1"/>
    </row>
    <row r="9" spans="1:17" s="4" customFormat="1" ht="42" customHeight="1" x14ac:dyDescent="0.25">
      <c r="A9" s="1"/>
      <c r="B9" s="179" t="s">
        <v>62</v>
      </c>
      <c r="C9" s="179"/>
      <c r="D9" s="179"/>
      <c r="E9" s="179"/>
      <c r="F9" s="179"/>
      <c r="G9" s="179"/>
      <c r="H9" s="181"/>
      <c r="I9" s="181"/>
      <c r="J9" s="181"/>
      <c r="K9" s="181"/>
      <c r="L9" s="23"/>
      <c r="O9" s="1"/>
      <c r="P9" s="1"/>
      <c r="Q9" s="1"/>
    </row>
    <row r="10" spans="1:17" s="4" customFormat="1" ht="33.75" customHeight="1" x14ac:dyDescent="0.25">
      <c r="A10" s="1"/>
      <c r="B10" s="1" t="s">
        <v>50</v>
      </c>
      <c r="C10" s="1"/>
      <c r="D10" s="2"/>
      <c r="E10" s="2"/>
      <c r="F10" s="2"/>
      <c r="G10" s="18"/>
      <c r="H10" s="19"/>
      <c r="I10" s="36" t="s">
        <v>56</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51</v>
      </c>
      <c r="O11" s="1"/>
      <c r="P11" s="1"/>
      <c r="Q11" s="1"/>
    </row>
    <row r="12" spans="1:17" s="4" customFormat="1" ht="27" customHeight="1" x14ac:dyDescent="0.3">
      <c r="A12" s="1"/>
      <c r="B12" s="1"/>
      <c r="C12" s="13"/>
      <c r="D12" s="31" t="s">
        <v>33</v>
      </c>
      <c r="E12" s="27"/>
      <c r="F12" s="27"/>
      <c r="G12" s="27"/>
      <c r="H12" s="27"/>
      <c r="I12" s="18"/>
      <c r="J12" s="18"/>
      <c r="K12" s="1"/>
      <c r="L12" s="23"/>
      <c r="M12" s="4" t="s">
        <v>52</v>
      </c>
      <c r="O12" s="1"/>
      <c r="P12" s="1"/>
      <c r="Q12" s="1"/>
    </row>
    <row r="13" spans="1:17" s="4" customFormat="1" ht="27" customHeight="1" x14ac:dyDescent="0.25">
      <c r="A13" s="1"/>
      <c r="B13" s="56" t="s">
        <v>55</v>
      </c>
      <c r="C13" s="13"/>
      <c r="D13" s="27"/>
      <c r="E13" s="27"/>
      <c r="F13" s="27"/>
      <c r="G13" s="27"/>
      <c r="H13" s="57" t="s">
        <v>52</v>
      </c>
      <c r="I13" s="18"/>
      <c r="J13" s="18"/>
      <c r="K13" s="1"/>
      <c r="L13" s="23"/>
      <c r="O13" s="1"/>
      <c r="P13" s="1"/>
      <c r="Q13" s="1"/>
    </row>
    <row r="14" spans="1:17" s="4" customFormat="1" ht="29.25" customHeight="1" x14ac:dyDescent="0.25">
      <c r="A14" s="1"/>
      <c r="B14" s="6" t="s">
        <v>31</v>
      </c>
      <c r="C14" s="1"/>
      <c r="D14" s="7" t="s">
        <v>30</v>
      </c>
      <c r="E14" s="7" t="s">
        <v>93</v>
      </c>
      <c r="F14" s="6" t="s">
        <v>19</v>
      </c>
      <c r="G14" s="7" t="s">
        <v>32</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54</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61</v>
      </c>
      <c r="F21" s="37"/>
      <c r="G21" s="37"/>
      <c r="H21" s="18" t="s">
        <v>60</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insertHyperlink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8" sqref="C8"/>
    </sheetView>
  </sheetViews>
  <sheetFormatPr defaultRowHeight="15" x14ac:dyDescent="0.25"/>
  <cols>
    <col min="1" max="1" width="34.42578125" customWidth="1"/>
    <col min="2" max="2" width="36.85546875" customWidth="1"/>
  </cols>
  <sheetData>
    <row r="1" spans="1:13" s="15" customFormat="1" ht="18.75" x14ac:dyDescent="0.3">
      <c r="A1" s="28" t="s">
        <v>106</v>
      </c>
    </row>
    <row r="2" spans="1:13" s="15" customFormat="1" ht="18.75" x14ac:dyDescent="0.3">
      <c r="A2" s="28" t="s">
        <v>57</v>
      </c>
    </row>
    <row r="3" spans="1:13" ht="15.75" x14ac:dyDescent="0.25">
      <c r="B3" s="34" t="str">
        <f>'1.1.'!B3</f>
        <v>Запрос предложений в электронной форме</v>
      </c>
      <c r="C3" s="144" t="s">
        <v>18</v>
      </c>
      <c r="D3" s="144">
        <f>'1.1.'!D4</f>
        <v>192357</v>
      </c>
      <c r="E3" s="1"/>
    </row>
    <row r="4" spans="1:13" ht="18.75" x14ac:dyDescent="0.3">
      <c r="B4" s="34"/>
      <c r="C4" s="184"/>
      <c r="D4" s="184"/>
      <c r="E4" s="184"/>
      <c r="F4" s="184"/>
      <c r="G4" s="184"/>
      <c r="H4" s="184"/>
      <c r="I4" s="184"/>
      <c r="J4" s="184"/>
      <c r="K4" s="184"/>
      <c r="L4" s="184"/>
      <c r="M4" s="184"/>
    </row>
    <row r="6" spans="1:13" ht="15.75" x14ac:dyDescent="0.25">
      <c r="A6" s="166"/>
      <c r="B6" s="166"/>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61</v>
      </c>
      <c r="C38" s="37"/>
      <c r="D38" s="37"/>
      <c r="E38" s="18" t="s">
        <v>60</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8"/>
  <sheetViews>
    <sheetView zoomScaleNormal="100" zoomScaleSheetLayoutView="82" workbookViewId="0">
      <selection activeCell="B16" sqref="B16"/>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106</v>
      </c>
    </row>
    <row r="2" spans="1:2" ht="18.75" x14ac:dyDescent="0.3">
      <c r="A2" s="28" t="s">
        <v>58</v>
      </c>
    </row>
    <row r="3" spans="1:2" ht="15.75" x14ac:dyDescent="0.25">
      <c r="A3" s="35" t="str">
        <f>CONCATENATE('1.1.'!B3," №")</f>
        <v>Запрос предложений в электронной форме №</v>
      </c>
      <c r="B3" s="16">
        <f>'1.1.'!D4</f>
        <v>192357</v>
      </c>
    </row>
    <row r="4" spans="1:2" ht="18.75" x14ac:dyDescent="0.3">
      <c r="A4" s="34" t="s">
        <v>48</v>
      </c>
      <c r="B4" s="73"/>
    </row>
    <row r="5" spans="1:2" x14ac:dyDescent="0.25">
      <c r="A5" s="55" t="s">
        <v>21</v>
      </c>
      <c r="B5" s="74"/>
    </row>
    <row r="6" spans="1:2" x14ac:dyDescent="0.25">
      <c r="A6" s="55" t="s">
        <v>22</v>
      </c>
      <c r="B6" s="74"/>
    </row>
    <row r="7" spans="1:2" x14ac:dyDescent="0.25">
      <c r="A7" s="55" t="s">
        <v>119</v>
      </c>
      <c r="B7" s="59"/>
    </row>
    <row r="8" spans="1:2" x14ac:dyDescent="0.25">
      <c r="A8" s="55" t="s">
        <v>120</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s="96" customFormat="1" x14ac:dyDescent="0.25">
      <c r="A19" s="155" t="s">
        <v>205</v>
      </c>
      <c r="B19" s="154"/>
    </row>
    <row r="20" spans="1:2" s="96" customFormat="1" x14ac:dyDescent="0.25">
      <c r="A20" s="97" t="s">
        <v>124</v>
      </c>
      <c r="B20" s="98"/>
    </row>
    <row r="21" spans="1:2" s="96" customFormat="1" x14ac:dyDescent="0.25">
      <c r="A21" s="97" t="s">
        <v>126</v>
      </c>
      <c r="B21" s="98"/>
    </row>
    <row r="22" spans="1:2" x14ac:dyDescent="0.25">
      <c r="A22" s="97" t="s">
        <v>108</v>
      </c>
      <c r="B22" s="42" t="s">
        <v>109</v>
      </c>
    </row>
    <row r="23" spans="1:2" x14ac:dyDescent="0.25">
      <c r="A23" s="97" t="s">
        <v>110</v>
      </c>
      <c r="B23" s="42" t="s">
        <v>111</v>
      </c>
    </row>
    <row r="24" spans="1:2" x14ac:dyDescent="0.25">
      <c r="A24" s="97" t="s">
        <v>112</v>
      </c>
      <c r="B24" s="42"/>
    </row>
    <row r="25" spans="1:2" s="96" customFormat="1" x14ac:dyDescent="0.25">
      <c r="A25" s="97" t="s">
        <v>150</v>
      </c>
      <c r="B25" s="126"/>
    </row>
    <row r="26" spans="1:2" s="96" customFormat="1" x14ac:dyDescent="0.25">
      <c r="A26" s="97" t="s">
        <v>151</v>
      </c>
      <c r="B26" s="126"/>
    </row>
    <row r="27" spans="1:2" s="96" customFormat="1" x14ac:dyDescent="0.25">
      <c r="A27" s="97" t="s">
        <v>152</v>
      </c>
      <c r="B27" s="126"/>
    </row>
    <row r="28" spans="1:2" s="96" customFormat="1" x14ac:dyDescent="0.25">
      <c r="A28" s="97" t="s">
        <v>153</v>
      </c>
      <c r="B28" s="126"/>
    </row>
    <row r="29" spans="1:2" s="96" customFormat="1" x14ac:dyDescent="0.25">
      <c r="A29" s="97" t="s">
        <v>154</v>
      </c>
      <c r="B29" s="126"/>
    </row>
    <row r="30" spans="1:2" s="96" customFormat="1" x14ac:dyDescent="0.25">
      <c r="A30" s="97" t="s">
        <v>155</v>
      </c>
      <c r="B30" s="126"/>
    </row>
    <row r="31" spans="1:2" s="96" customFormat="1" x14ac:dyDescent="0.25">
      <c r="A31" s="155" t="s">
        <v>203</v>
      </c>
      <c r="B31" s="156"/>
    </row>
    <row r="32" spans="1:2" s="96" customFormat="1" ht="30" x14ac:dyDescent="0.25">
      <c r="A32" s="157" t="s">
        <v>156</v>
      </c>
      <c r="B32" s="126"/>
    </row>
    <row r="33" spans="1:2" s="96" customFormat="1" x14ac:dyDescent="0.25">
      <c r="A33" s="97" t="s">
        <v>157</v>
      </c>
      <c r="B33" s="126"/>
    </row>
    <row r="34" spans="1:2" x14ac:dyDescent="0.25">
      <c r="A34" s="12"/>
      <c r="B34" s="12"/>
    </row>
    <row r="35" spans="1:2" x14ac:dyDescent="0.25">
      <c r="A35" s="44" t="s">
        <v>20</v>
      </c>
      <c r="B35" s="38" t="s">
        <v>67</v>
      </c>
    </row>
    <row r="36" spans="1:2" x14ac:dyDescent="0.25">
      <c r="A36" s="54" t="s">
        <v>8</v>
      </c>
      <c r="B36" s="44"/>
    </row>
    <row r="37" spans="1:2" x14ac:dyDescent="0.25">
      <c r="A37" s="44" t="s">
        <v>9</v>
      </c>
      <c r="B37" s="18"/>
    </row>
    <row r="38" spans="1:2" x14ac:dyDescent="0.25">
      <c r="A38" s="44"/>
      <c r="B38" s="18"/>
    </row>
  </sheetData>
  <sheetProtection password="DCF5" sheet="1" objects="1" scenarios="1" insertHyperlinks="0"/>
  <protectedRanges>
    <protectedRange sqref="A36" name="Диапазон4_1"/>
    <protectedRange sqref="B35" name="Диапазон3_1"/>
    <protectedRange sqref="B4:B33"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5"/>
  <sheetViews>
    <sheetView topLeftCell="A28" zoomScale="85" zoomScaleNormal="85" workbookViewId="0">
      <selection activeCell="A53" sqref="A53"/>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92" t="s">
        <v>121</v>
      </c>
      <c r="B1" s="192"/>
    </row>
    <row r="2" spans="1:2" ht="17.45" customHeight="1" x14ac:dyDescent="0.25">
      <c r="A2" s="188" t="s">
        <v>64</v>
      </c>
      <c r="B2" s="188"/>
    </row>
    <row r="3" spans="1:2" x14ac:dyDescent="0.25">
      <c r="A3" s="186" t="s">
        <v>36</v>
      </c>
      <c r="B3" s="186"/>
    </row>
    <row r="4" spans="1:2" x14ac:dyDescent="0.25">
      <c r="A4" s="186" t="s">
        <v>184</v>
      </c>
      <c r="B4" s="186"/>
    </row>
    <row r="5" spans="1:2" ht="15.75" customHeight="1" x14ac:dyDescent="0.25">
      <c r="A5" s="190" t="s">
        <v>196</v>
      </c>
      <c r="B5" s="190"/>
    </row>
    <row r="6" spans="1:2" s="61" customFormat="1" ht="15.75" customHeight="1" x14ac:dyDescent="0.25">
      <c r="A6" s="190" t="s">
        <v>197</v>
      </c>
      <c r="B6" s="190"/>
    </row>
    <row r="7" spans="1:2" x14ac:dyDescent="0.25">
      <c r="A7" s="186" t="s">
        <v>167</v>
      </c>
      <c r="B7" s="186"/>
    </row>
    <row r="8" spans="1:2" x14ac:dyDescent="0.25">
      <c r="A8" s="186" t="s">
        <v>168</v>
      </c>
      <c r="B8" s="186"/>
    </row>
    <row r="9" spans="1:2" x14ac:dyDescent="0.25">
      <c r="A9" s="186" t="s">
        <v>183</v>
      </c>
      <c r="B9" s="186"/>
    </row>
    <row r="10" spans="1:2" x14ac:dyDescent="0.25">
      <c r="A10" s="186" t="s">
        <v>182</v>
      </c>
      <c r="B10" s="186"/>
    </row>
    <row r="11" spans="1:2" ht="30.75" customHeight="1" x14ac:dyDescent="0.25">
      <c r="A11" s="186" t="s">
        <v>169</v>
      </c>
      <c r="B11" s="186"/>
    </row>
    <row r="12" spans="1:2" s="61" customFormat="1" ht="36.75" customHeight="1" x14ac:dyDescent="0.25">
      <c r="A12" s="193" t="s">
        <v>198</v>
      </c>
      <c r="B12" s="193"/>
    </row>
    <row r="13" spans="1:2" ht="15" customHeight="1" x14ac:dyDescent="0.25">
      <c r="A13" s="187"/>
      <c r="B13" s="187"/>
    </row>
    <row r="14" spans="1:2" x14ac:dyDescent="0.25">
      <c r="A14" s="186" t="s">
        <v>63</v>
      </c>
      <c r="B14" s="186"/>
    </row>
    <row r="15" spans="1:2" s="61" customFormat="1" ht="120" customHeight="1" x14ac:dyDescent="0.25">
      <c r="A15" s="193" t="s">
        <v>201</v>
      </c>
      <c r="B15" s="193"/>
    </row>
    <row r="16" spans="1:2" ht="162.75" customHeight="1" x14ac:dyDescent="0.25">
      <c r="A16" s="190" t="s">
        <v>208</v>
      </c>
      <c r="B16" s="190"/>
    </row>
    <row r="17" spans="1:2" ht="87.75" customHeight="1" x14ac:dyDescent="0.25">
      <c r="A17" s="189" t="s">
        <v>181</v>
      </c>
      <c r="B17" s="189"/>
    </row>
    <row r="18" spans="1:2" ht="133.5" customHeight="1" x14ac:dyDescent="0.25">
      <c r="A18" s="190" t="s">
        <v>199</v>
      </c>
      <c r="B18" s="190"/>
    </row>
    <row r="19" spans="1:2" s="61" customFormat="1" ht="54" customHeight="1" x14ac:dyDescent="0.25">
      <c r="A19" s="190" t="s">
        <v>207</v>
      </c>
      <c r="B19" s="194"/>
    </row>
    <row r="20" spans="1:2" s="61" customFormat="1" ht="50.25" customHeight="1" x14ac:dyDescent="0.25">
      <c r="A20" s="189" t="s">
        <v>180</v>
      </c>
      <c r="B20" s="189"/>
    </row>
    <row r="21" spans="1:2" ht="80.25" customHeight="1" x14ac:dyDescent="0.25">
      <c r="A21" s="191" t="s">
        <v>202</v>
      </c>
      <c r="B21" s="191"/>
    </row>
    <row r="22" spans="1:2" s="61" customFormat="1" ht="100.5" customHeight="1" x14ac:dyDescent="0.25">
      <c r="A22" s="190" t="s">
        <v>200</v>
      </c>
      <c r="B22" s="190"/>
    </row>
    <row r="23" spans="1:2" s="61" customFormat="1" ht="17.45" customHeight="1" x14ac:dyDescent="0.25">
      <c r="A23" s="105"/>
      <c r="B23" s="105"/>
    </row>
    <row r="24" spans="1:2" ht="42.75" customHeight="1" x14ac:dyDescent="0.25">
      <c r="A24" s="188" t="s">
        <v>105</v>
      </c>
      <c r="B24" s="188"/>
    </row>
    <row r="25" spans="1:2" ht="36.75" customHeight="1" x14ac:dyDescent="0.25">
      <c r="A25" s="186" t="s">
        <v>53</v>
      </c>
      <c r="B25" s="186"/>
    </row>
    <row r="26" spans="1:2" ht="33" customHeight="1" x14ac:dyDescent="0.25">
      <c r="A26" s="186" t="s">
        <v>44</v>
      </c>
      <c r="B26" s="186"/>
    </row>
    <row r="27" spans="1:2" ht="127.5" customHeight="1" x14ac:dyDescent="0.25">
      <c r="A27" s="186" t="s">
        <v>65</v>
      </c>
      <c r="B27" s="186"/>
    </row>
    <row r="28" spans="1:2" ht="82.15" customHeight="1" x14ac:dyDescent="0.25">
      <c r="A28" s="186" t="s">
        <v>179</v>
      </c>
      <c r="B28" s="186"/>
    </row>
    <row r="29" spans="1:2" ht="15" x14ac:dyDescent="0.25">
      <c r="A29" s="187"/>
      <c r="B29" s="187"/>
    </row>
    <row r="30" spans="1:2" ht="48.75" customHeight="1" x14ac:dyDescent="0.25">
      <c r="A30" s="188" t="s">
        <v>66</v>
      </c>
      <c r="B30" s="188"/>
    </row>
    <row r="31" spans="1:2" x14ac:dyDescent="0.25">
      <c r="A31" s="191" t="s">
        <v>45</v>
      </c>
      <c r="B31" s="191"/>
    </row>
    <row r="32" spans="1:2" s="61" customFormat="1" x14ac:dyDescent="0.25">
      <c r="A32" s="109"/>
      <c r="B32" s="109"/>
    </row>
    <row r="33" spans="1:2" ht="15.6" customHeight="1" x14ac:dyDescent="0.25">
      <c r="A33" s="188" t="s">
        <v>135</v>
      </c>
      <c r="B33" s="188"/>
    </row>
    <row r="34" spans="1:2" x14ac:dyDescent="0.25">
      <c r="A34" s="191" t="s">
        <v>37</v>
      </c>
      <c r="B34" s="191"/>
    </row>
    <row r="35" spans="1:2" ht="15" x14ac:dyDescent="0.25">
      <c r="A35" s="187"/>
      <c r="B35" s="187"/>
    </row>
    <row r="36" spans="1:2" x14ac:dyDescent="0.25">
      <c r="A36" s="185" t="s">
        <v>38</v>
      </c>
      <c r="B36" s="185"/>
    </row>
    <row r="37" spans="1:2" s="147" customFormat="1" x14ac:dyDescent="0.25">
      <c r="A37" s="148" t="s">
        <v>21</v>
      </c>
      <c r="B37" s="149" t="s">
        <v>39</v>
      </c>
    </row>
    <row r="38" spans="1:2" s="147" customFormat="1" x14ac:dyDescent="0.25">
      <c r="A38" s="148" t="s">
        <v>22</v>
      </c>
      <c r="B38" s="149" t="s">
        <v>40</v>
      </c>
    </row>
    <row r="39" spans="1:2" s="147" customFormat="1" x14ac:dyDescent="0.25">
      <c r="A39" s="148" t="s">
        <v>119</v>
      </c>
      <c r="B39" s="149" t="s">
        <v>41</v>
      </c>
    </row>
    <row r="40" spans="1:2" s="147" customFormat="1" x14ac:dyDescent="0.25">
      <c r="A40" s="148" t="s">
        <v>120</v>
      </c>
      <c r="B40" s="149">
        <v>192174</v>
      </c>
    </row>
    <row r="41" spans="1:2" s="147" customFormat="1" x14ac:dyDescent="0.25">
      <c r="A41" s="148" t="s">
        <v>23</v>
      </c>
      <c r="B41" s="149" t="s">
        <v>42</v>
      </c>
    </row>
    <row r="42" spans="1:2" s="147" customFormat="1" x14ac:dyDescent="0.25">
      <c r="A42" s="148" t="s">
        <v>27</v>
      </c>
      <c r="B42" s="149">
        <v>190000</v>
      </c>
    </row>
    <row r="43" spans="1:2" s="147" customFormat="1" x14ac:dyDescent="0.25">
      <c r="A43" s="148" t="s">
        <v>13</v>
      </c>
      <c r="B43" s="149">
        <v>7008696530</v>
      </c>
    </row>
    <row r="44" spans="1:2" s="147" customFormat="1" x14ac:dyDescent="0.25">
      <c r="A44" s="148" t="s">
        <v>14</v>
      </c>
      <c r="B44" s="149">
        <v>700101001</v>
      </c>
    </row>
    <row r="45" spans="1:2" s="147" customFormat="1" x14ac:dyDescent="0.25">
      <c r="A45" s="148" t="s">
        <v>24</v>
      </c>
      <c r="B45" s="149">
        <v>60220223</v>
      </c>
    </row>
    <row r="46" spans="1:2" s="147" customFormat="1" x14ac:dyDescent="0.25">
      <c r="A46" s="148" t="s">
        <v>25</v>
      </c>
      <c r="B46" s="150">
        <v>1092246100049</v>
      </c>
    </row>
    <row r="47" spans="1:2" s="147" customFormat="1" x14ac:dyDescent="0.25">
      <c r="A47" s="148" t="s">
        <v>15</v>
      </c>
      <c r="B47" s="150">
        <v>4.0700000035999998E+19</v>
      </c>
    </row>
    <row r="48" spans="1:2" s="147" customFormat="1" x14ac:dyDescent="0.25">
      <c r="A48" s="148" t="s">
        <v>26</v>
      </c>
      <c r="B48" s="150">
        <v>3.00008104E+19</v>
      </c>
    </row>
    <row r="49" spans="1:2" s="147" customFormat="1" x14ac:dyDescent="0.25">
      <c r="A49" s="148" t="s">
        <v>16</v>
      </c>
      <c r="B49" s="149" t="s">
        <v>43</v>
      </c>
    </row>
    <row r="50" spans="1:2" s="147" customFormat="1" x14ac:dyDescent="0.25">
      <c r="A50" s="148" t="s">
        <v>17</v>
      </c>
      <c r="B50" s="150">
        <v>42599144</v>
      </c>
    </row>
    <row r="51" spans="1:2" s="147" customFormat="1" x14ac:dyDescent="0.25">
      <c r="A51" s="151" t="s">
        <v>205</v>
      </c>
      <c r="B51" s="150" t="s">
        <v>115</v>
      </c>
    </row>
    <row r="52" spans="1:2" s="147" customFormat="1" x14ac:dyDescent="0.25">
      <c r="A52" s="148" t="s">
        <v>124</v>
      </c>
      <c r="B52" s="149" t="s">
        <v>125</v>
      </c>
    </row>
    <row r="53" spans="1:2" s="147" customFormat="1" x14ac:dyDescent="0.25">
      <c r="A53" s="148" t="s">
        <v>126</v>
      </c>
      <c r="B53" s="149" t="s">
        <v>127</v>
      </c>
    </row>
    <row r="54" spans="1:2" s="147" customFormat="1" x14ac:dyDescent="0.25">
      <c r="A54" s="148" t="s">
        <v>108</v>
      </c>
      <c r="B54" s="149" t="s">
        <v>116</v>
      </c>
    </row>
    <row r="55" spans="1:2" s="147" customFormat="1" x14ac:dyDescent="0.25">
      <c r="A55" s="148" t="s">
        <v>110</v>
      </c>
      <c r="B55" s="149" t="s">
        <v>117</v>
      </c>
    </row>
    <row r="56" spans="1:2" s="147" customFormat="1" x14ac:dyDescent="0.25">
      <c r="A56" s="148" t="s">
        <v>112</v>
      </c>
      <c r="B56" s="152" t="s">
        <v>118</v>
      </c>
    </row>
    <row r="57" spans="1:2" s="147" customFormat="1" x14ac:dyDescent="0.25">
      <c r="A57" s="148" t="s">
        <v>150</v>
      </c>
      <c r="B57" s="150" t="s">
        <v>115</v>
      </c>
    </row>
    <row r="58" spans="1:2" s="147" customFormat="1" x14ac:dyDescent="0.25">
      <c r="A58" s="148" t="s">
        <v>151</v>
      </c>
      <c r="B58" s="148">
        <v>405000000</v>
      </c>
    </row>
    <row r="59" spans="1:2" s="147" customFormat="1" x14ac:dyDescent="0.25">
      <c r="A59" s="148" t="s">
        <v>152</v>
      </c>
      <c r="B59" s="148">
        <v>40380000</v>
      </c>
    </row>
    <row r="60" spans="1:2" s="147" customFormat="1" x14ac:dyDescent="0.25">
      <c r="A60" s="148" t="s">
        <v>153</v>
      </c>
      <c r="B60" s="148">
        <v>4210014</v>
      </c>
    </row>
    <row r="61" spans="1:2" s="147" customFormat="1" x14ac:dyDescent="0.25">
      <c r="A61" s="148" t="s">
        <v>154</v>
      </c>
      <c r="B61" s="148">
        <v>16</v>
      </c>
    </row>
    <row r="62" spans="1:2" s="147" customFormat="1" x14ac:dyDescent="0.25">
      <c r="A62" s="148" t="s">
        <v>155</v>
      </c>
      <c r="B62" s="148">
        <v>12165</v>
      </c>
    </row>
    <row r="63" spans="1:2" s="147" customFormat="1" x14ac:dyDescent="0.25">
      <c r="A63" s="151" t="s">
        <v>203</v>
      </c>
      <c r="B63" s="151" t="s">
        <v>204</v>
      </c>
    </row>
    <row r="64" spans="1:2" s="147" customFormat="1" x14ac:dyDescent="0.25">
      <c r="A64" s="148" t="s">
        <v>156</v>
      </c>
      <c r="B64" s="148" t="s">
        <v>51</v>
      </c>
    </row>
    <row r="65" spans="1:2" s="147" customFormat="1" x14ac:dyDescent="0.25">
      <c r="A65" s="148" t="s">
        <v>157</v>
      </c>
      <c r="B65" s="153" t="s">
        <v>159</v>
      </c>
    </row>
  </sheetData>
  <sheetProtection password="DCF5" sheet="1" objects="1" scenarios="1"/>
  <mergeCells count="34">
    <mergeCell ref="A33:B33"/>
    <mergeCell ref="A34:B34"/>
    <mergeCell ref="A35:B35"/>
    <mergeCell ref="A8:B8"/>
    <mergeCell ref="A9:B9"/>
    <mergeCell ref="A10:B10"/>
    <mergeCell ref="A14:B14"/>
    <mergeCell ref="A15:B15"/>
    <mergeCell ref="A12:B12"/>
    <mergeCell ref="A19:B19"/>
    <mergeCell ref="A16:B16"/>
    <mergeCell ref="A7:B7"/>
    <mergeCell ref="A1:B1"/>
    <mergeCell ref="A2:B2"/>
    <mergeCell ref="A3:B3"/>
    <mergeCell ref="A4:B4"/>
    <mergeCell ref="A5:B5"/>
    <mergeCell ref="A6:B6"/>
    <mergeCell ref="A36:B36"/>
    <mergeCell ref="A11:B11"/>
    <mergeCell ref="A13:B13"/>
    <mergeCell ref="A29:B29"/>
    <mergeCell ref="A24:B24"/>
    <mergeCell ref="A17:B17"/>
    <mergeCell ref="A18:B18"/>
    <mergeCell ref="A25:B25"/>
    <mergeCell ref="A26:B26"/>
    <mergeCell ref="A27:B27"/>
    <mergeCell ref="A28:B28"/>
    <mergeCell ref="A22:B22"/>
    <mergeCell ref="A21:B21"/>
    <mergeCell ref="A20:B20"/>
    <mergeCell ref="A30:B30"/>
    <mergeCell ref="A31:B31"/>
  </mergeCells>
  <hyperlinks>
    <hyperlink ref="B56" r:id="rId1" display="mailto:ivanov@mail.ru"/>
    <hyperlink ref="B65"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6" zoomScale="85" zoomScaleNormal="85" workbookViewId="0">
      <selection activeCell="A32" sqref="A32"/>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2" t="s">
        <v>121</v>
      </c>
      <c r="B1" s="192"/>
    </row>
    <row r="2" spans="1:2" ht="18.75" x14ac:dyDescent="0.25">
      <c r="A2" s="188" t="s">
        <v>64</v>
      </c>
      <c r="B2" s="188"/>
    </row>
    <row r="3" spans="1:2" x14ac:dyDescent="0.25">
      <c r="A3" s="186" t="s">
        <v>36</v>
      </c>
      <c r="B3" s="186"/>
    </row>
    <row r="4" spans="1:2" x14ac:dyDescent="0.25">
      <c r="A4" s="186" t="s">
        <v>166</v>
      </c>
      <c r="B4" s="186"/>
    </row>
    <row r="5" spans="1:2" x14ac:dyDescent="0.25">
      <c r="A5" s="186" t="s">
        <v>167</v>
      </c>
      <c r="B5" s="186"/>
    </row>
    <row r="6" spans="1:2" x14ac:dyDescent="0.25">
      <c r="A6" s="186" t="s">
        <v>168</v>
      </c>
      <c r="B6" s="186"/>
    </row>
    <row r="7" spans="1:2" ht="28.9" customHeight="1" x14ac:dyDescent="0.25">
      <c r="A7" s="186" t="s">
        <v>169</v>
      </c>
      <c r="B7" s="186"/>
    </row>
    <row r="8" spans="1:2" ht="15" x14ac:dyDescent="0.25">
      <c r="A8" s="187"/>
      <c r="B8" s="187"/>
    </row>
    <row r="9" spans="1:2" x14ac:dyDescent="0.25">
      <c r="A9" s="186" t="s">
        <v>63</v>
      </c>
      <c r="B9" s="186"/>
    </row>
    <row r="10" spans="1:2" ht="66" customHeight="1" x14ac:dyDescent="0.25">
      <c r="A10" s="195" t="s">
        <v>189</v>
      </c>
      <c r="B10" s="195"/>
    </row>
    <row r="11" spans="1:2" ht="79.900000000000006" customHeight="1" x14ac:dyDescent="0.25">
      <c r="A11" s="196" t="s">
        <v>191</v>
      </c>
      <c r="B11" s="196"/>
    </row>
    <row r="12" spans="1:2" ht="112.5" customHeight="1" x14ac:dyDescent="0.25">
      <c r="A12" s="195" t="s">
        <v>170</v>
      </c>
      <c r="B12" s="195"/>
    </row>
    <row r="13" spans="1:2" x14ac:dyDescent="0.25">
      <c r="A13" s="135"/>
      <c r="B13" s="135"/>
    </row>
    <row r="14" spans="1:2" ht="15.6" customHeight="1" x14ac:dyDescent="0.25">
      <c r="A14" s="188" t="s">
        <v>135</v>
      </c>
      <c r="B14" s="188"/>
    </row>
    <row r="15" spans="1:2" x14ac:dyDescent="0.25">
      <c r="A15" s="191" t="s">
        <v>37</v>
      </c>
      <c r="B15" s="191"/>
    </row>
    <row r="16" spans="1:2" ht="15" x14ac:dyDescent="0.25">
      <c r="A16" s="187"/>
      <c r="B16" s="187"/>
    </row>
    <row r="17" spans="1:2" x14ac:dyDescent="0.25">
      <c r="A17" s="185" t="s">
        <v>38</v>
      </c>
      <c r="B17" s="185"/>
    </row>
    <row r="18" spans="1:2" x14ac:dyDescent="0.25">
      <c r="A18" s="129" t="s">
        <v>21</v>
      </c>
      <c r="B18" s="130" t="s">
        <v>39</v>
      </c>
    </row>
    <row r="19" spans="1:2" x14ac:dyDescent="0.25">
      <c r="A19" s="129" t="s">
        <v>22</v>
      </c>
      <c r="B19" s="130" t="s">
        <v>40</v>
      </c>
    </row>
    <row r="20" spans="1:2" x14ac:dyDescent="0.25">
      <c r="A20" s="129" t="s">
        <v>119</v>
      </c>
      <c r="B20" s="130" t="s">
        <v>41</v>
      </c>
    </row>
    <row r="21" spans="1:2" x14ac:dyDescent="0.25">
      <c r="A21" s="129" t="s">
        <v>120</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158</v>
      </c>
      <c r="B32" s="131" t="s">
        <v>115</v>
      </c>
    </row>
    <row r="33" spans="1:2" x14ac:dyDescent="0.25">
      <c r="A33" s="129" t="s">
        <v>124</v>
      </c>
      <c r="B33" s="130" t="s">
        <v>125</v>
      </c>
    </row>
    <row r="34" spans="1:2" x14ac:dyDescent="0.25">
      <c r="A34" s="129" t="s">
        <v>126</v>
      </c>
      <c r="B34" s="130" t="s">
        <v>127</v>
      </c>
    </row>
    <row r="35" spans="1:2" x14ac:dyDescent="0.25">
      <c r="A35" s="129" t="s">
        <v>108</v>
      </c>
      <c r="B35" s="130" t="s">
        <v>116</v>
      </c>
    </row>
    <row r="36" spans="1:2" x14ac:dyDescent="0.25">
      <c r="A36" s="129" t="s">
        <v>110</v>
      </c>
      <c r="B36" s="130" t="s">
        <v>117</v>
      </c>
    </row>
    <row r="37" spans="1:2" x14ac:dyDescent="0.25">
      <c r="A37" s="129" t="s">
        <v>112</v>
      </c>
      <c r="B37" s="132" t="s">
        <v>118</v>
      </c>
    </row>
    <row r="38" spans="1:2" x14ac:dyDescent="0.25">
      <c r="A38" s="129" t="s">
        <v>150</v>
      </c>
      <c r="B38" s="131" t="s">
        <v>115</v>
      </c>
    </row>
    <row r="39" spans="1:2" x14ac:dyDescent="0.25">
      <c r="A39" s="129" t="s">
        <v>151</v>
      </c>
      <c r="B39" s="129">
        <v>405000000</v>
      </c>
    </row>
    <row r="40" spans="1:2" x14ac:dyDescent="0.25">
      <c r="A40" s="129" t="s">
        <v>152</v>
      </c>
      <c r="B40" s="129">
        <v>40380000</v>
      </c>
    </row>
    <row r="41" spans="1:2" x14ac:dyDescent="0.25">
      <c r="A41" s="129" t="s">
        <v>153</v>
      </c>
      <c r="B41" s="129">
        <v>4210014</v>
      </c>
    </row>
    <row r="42" spans="1:2" x14ac:dyDescent="0.25">
      <c r="A42" s="129" t="s">
        <v>154</v>
      </c>
      <c r="B42" s="129">
        <v>16</v>
      </c>
    </row>
    <row r="43" spans="1:2" x14ac:dyDescent="0.25">
      <c r="A43" s="129" t="s">
        <v>155</v>
      </c>
      <c r="B43" s="129">
        <v>12165</v>
      </c>
    </row>
    <row r="44" spans="1:2" x14ac:dyDescent="0.25">
      <c r="A44" s="129" t="s">
        <v>156</v>
      </c>
      <c r="B44" s="129" t="s">
        <v>51</v>
      </c>
    </row>
    <row r="45" spans="1:2" x14ac:dyDescent="0.25">
      <c r="A45" s="129" t="s">
        <v>157</v>
      </c>
      <c r="B45" s="133" t="s">
        <v>159</v>
      </c>
    </row>
    <row r="46" spans="1:2" x14ac:dyDescent="0.25">
      <c r="A46" s="127"/>
      <c r="B46" s="128"/>
    </row>
    <row r="47" spans="1:2" x14ac:dyDescent="0.25">
      <c r="A47" s="127"/>
      <c r="B47" s="128"/>
    </row>
    <row r="48" spans="1:2" ht="18.75" x14ac:dyDescent="0.25">
      <c r="A48" s="188" t="s">
        <v>149</v>
      </c>
      <c r="B48" s="188"/>
    </row>
    <row r="49" spans="1:2" x14ac:dyDescent="0.25">
      <c r="A49" s="186" t="s">
        <v>165</v>
      </c>
      <c r="B49" s="186"/>
    </row>
    <row r="50" spans="1:2" x14ac:dyDescent="0.25">
      <c r="A50" s="186" t="s">
        <v>171</v>
      </c>
      <c r="B50" s="186"/>
    </row>
    <row r="51" spans="1:2" x14ac:dyDescent="0.25">
      <c r="A51" s="186" t="s">
        <v>172</v>
      </c>
      <c r="B51" s="186"/>
    </row>
    <row r="52" spans="1:2" x14ac:dyDescent="0.25">
      <c r="A52" s="186" t="s">
        <v>173</v>
      </c>
      <c r="B52" s="186"/>
    </row>
    <row r="53" spans="1:2" x14ac:dyDescent="0.25">
      <c r="A53" s="186" t="s">
        <v>174</v>
      </c>
      <c r="B53" s="186"/>
    </row>
    <row r="54" spans="1:2" ht="34.9" customHeight="1" x14ac:dyDescent="0.25">
      <c r="A54" s="186" t="s">
        <v>175</v>
      </c>
      <c r="B54" s="186"/>
    </row>
    <row r="55" spans="1:2" ht="15" x14ac:dyDescent="0.25">
      <c r="A55" s="187"/>
      <c r="B55" s="187"/>
    </row>
    <row r="56" spans="1:2" x14ac:dyDescent="0.25">
      <c r="A56" s="186" t="s">
        <v>63</v>
      </c>
      <c r="B56" s="186"/>
    </row>
    <row r="57" spans="1:2" ht="51.75" customHeight="1" x14ac:dyDescent="0.25">
      <c r="A57" s="191" t="s">
        <v>185</v>
      </c>
      <c r="B57" s="191"/>
    </row>
    <row r="58" spans="1:2" ht="49.15" customHeight="1" x14ac:dyDescent="0.25">
      <c r="A58" s="195" t="s">
        <v>177</v>
      </c>
      <c r="B58" s="195"/>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3" zoomScale="85" zoomScaleNormal="85" workbookViewId="0">
      <selection activeCell="A18" sqref="A18"/>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2" t="s">
        <v>121</v>
      </c>
      <c r="B1" s="192"/>
    </row>
    <row r="2" spans="1:2" ht="18.75" x14ac:dyDescent="0.25">
      <c r="A2" s="188" t="s">
        <v>64</v>
      </c>
      <c r="B2" s="188"/>
    </row>
    <row r="3" spans="1:2" x14ac:dyDescent="0.25">
      <c r="A3" s="186" t="s">
        <v>36</v>
      </c>
      <c r="B3" s="186"/>
    </row>
    <row r="4" spans="1:2" x14ac:dyDescent="0.25">
      <c r="A4" s="186" t="s">
        <v>166</v>
      </c>
      <c r="B4" s="186"/>
    </row>
    <row r="5" spans="1:2" x14ac:dyDescent="0.25">
      <c r="A5" s="186" t="s">
        <v>167</v>
      </c>
      <c r="B5" s="186"/>
    </row>
    <row r="6" spans="1:2" x14ac:dyDescent="0.25">
      <c r="A6" s="186" t="s">
        <v>168</v>
      </c>
      <c r="B6" s="186"/>
    </row>
    <row r="7" spans="1:2" ht="32.25" customHeight="1" x14ac:dyDescent="0.25">
      <c r="A7" s="186" t="s">
        <v>169</v>
      </c>
      <c r="B7" s="186"/>
    </row>
    <row r="8" spans="1:2" ht="15" x14ac:dyDescent="0.25">
      <c r="A8" s="187"/>
      <c r="B8" s="187"/>
    </row>
    <row r="9" spans="1:2" x14ac:dyDescent="0.25">
      <c r="A9" s="186" t="s">
        <v>63</v>
      </c>
      <c r="B9" s="186"/>
    </row>
    <row r="10" spans="1:2" ht="63" customHeight="1" x14ac:dyDescent="0.25">
      <c r="A10" s="195" t="s">
        <v>178</v>
      </c>
      <c r="B10" s="195"/>
    </row>
    <row r="11" spans="1:2" ht="64.5" customHeight="1" x14ac:dyDescent="0.25">
      <c r="A11" s="195" t="s">
        <v>192</v>
      </c>
      <c r="B11" s="195"/>
    </row>
    <row r="12" spans="1:2" ht="97.5" customHeight="1" x14ac:dyDescent="0.25">
      <c r="A12" s="195" t="s">
        <v>187</v>
      </c>
      <c r="B12" s="195"/>
    </row>
    <row r="13" spans="1:2" x14ac:dyDescent="0.25">
      <c r="A13" s="135"/>
      <c r="B13" s="135"/>
    </row>
    <row r="14" spans="1:2" ht="15.75" customHeight="1" x14ac:dyDescent="0.25">
      <c r="A14" s="188" t="s">
        <v>135</v>
      </c>
      <c r="B14" s="188"/>
    </row>
    <row r="15" spans="1:2" x14ac:dyDescent="0.25">
      <c r="A15" s="191" t="s">
        <v>37</v>
      </c>
      <c r="B15" s="191"/>
    </row>
    <row r="16" spans="1:2" ht="15" x14ac:dyDescent="0.25">
      <c r="A16" s="187"/>
      <c r="B16" s="187"/>
    </row>
    <row r="17" spans="1:2" x14ac:dyDescent="0.25">
      <c r="A17" s="185" t="s">
        <v>38</v>
      </c>
      <c r="B17" s="185"/>
    </row>
    <row r="18" spans="1:2" x14ac:dyDescent="0.25">
      <c r="A18" s="129" t="s">
        <v>21</v>
      </c>
      <c r="B18" s="130" t="s">
        <v>39</v>
      </c>
    </row>
    <row r="19" spans="1:2" x14ac:dyDescent="0.25">
      <c r="A19" s="129" t="s">
        <v>22</v>
      </c>
      <c r="B19" s="130" t="s">
        <v>40</v>
      </c>
    </row>
    <row r="20" spans="1:2" x14ac:dyDescent="0.25">
      <c r="A20" s="129" t="s">
        <v>119</v>
      </c>
      <c r="B20" s="130" t="s">
        <v>41</v>
      </c>
    </row>
    <row r="21" spans="1:2" x14ac:dyDescent="0.25">
      <c r="A21" s="129" t="s">
        <v>120</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158</v>
      </c>
      <c r="B32" s="131" t="s">
        <v>115</v>
      </c>
    </row>
    <row r="33" spans="1:2" x14ac:dyDescent="0.25">
      <c r="A33" s="129" t="s">
        <v>124</v>
      </c>
      <c r="B33" s="130" t="s">
        <v>125</v>
      </c>
    </row>
    <row r="34" spans="1:2" x14ac:dyDescent="0.25">
      <c r="A34" s="129" t="s">
        <v>126</v>
      </c>
      <c r="B34" s="130" t="s">
        <v>127</v>
      </c>
    </row>
    <row r="35" spans="1:2" x14ac:dyDescent="0.25">
      <c r="A35" s="129" t="s">
        <v>108</v>
      </c>
      <c r="B35" s="130" t="s">
        <v>116</v>
      </c>
    </row>
    <row r="36" spans="1:2" x14ac:dyDescent="0.25">
      <c r="A36" s="129" t="s">
        <v>110</v>
      </c>
      <c r="B36" s="130" t="s">
        <v>117</v>
      </c>
    </row>
    <row r="37" spans="1:2" x14ac:dyDescent="0.25">
      <c r="A37" s="129" t="s">
        <v>112</v>
      </c>
      <c r="B37" s="132" t="s">
        <v>118</v>
      </c>
    </row>
    <row r="38" spans="1:2" x14ac:dyDescent="0.25">
      <c r="A38" s="129" t="s">
        <v>150</v>
      </c>
      <c r="B38" s="131" t="s">
        <v>115</v>
      </c>
    </row>
    <row r="39" spans="1:2" x14ac:dyDescent="0.25">
      <c r="A39" s="129" t="s">
        <v>151</v>
      </c>
      <c r="B39" s="129">
        <v>405000000</v>
      </c>
    </row>
    <row r="40" spans="1:2" x14ac:dyDescent="0.25">
      <c r="A40" s="129" t="s">
        <v>152</v>
      </c>
      <c r="B40" s="129">
        <v>40380000</v>
      </c>
    </row>
    <row r="41" spans="1:2" x14ac:dyDescent="0.25">
      <c r="A41" s="129" t="s">
        <v>153</v>
      </c>
      <c r="B41" s="129">
        <v>4210014</v>
      </c>
    </row>
    <row r="42" spans="1:2" x14ac:dyDescent="0.25">
      <c r="A42" s="129" t="s">
        <v>154</v>
      </c>
      <c r="B42" s="129">
        <v>16</v>
      </c>
    </row>
    <row r="43" spans="1:2" x14ac:dyDescent="0.25">
      <c r="A43" s="129" t="s">
        <v>155</v>
      </c>
      <c r="B43" s="129">
        <v>12165</v>
      </c>
    </row>
    <row r="44" spans="1:2" x14ac:dyDescent="0.25">
      <c r="A44" s="129" t="s">
        <v>156</v>
      </c>
      <c r="B44" s="129" t="s">
        <v>51</v>
      </c>
    </row>
    <row r="45" spans="1:2" x14ac:dyDescent="0.25">
      <c r="A45" s="129" t="s">
        <v>157</v>
      </c>
      <c r="B45" s="133" t="s">
        <v>159</v>
      </c>
    </row>
    <row r="46" spans="1:2" x14ac:dyDescent="0.25">
      <c r="A46" s="127"/>
      <c r="B46" s="128"/>
    </row>
    <row r="47" spans="1:2" x14ac:dyDescent="0.25">
      <c r="A47" s="127"/>
      <c r="B47" s="128"/>
    </row>
    <row r="48" spans="1:2" ht="18.75" x14ac:dyDescent="0.25">
      <c r="A48" s="188" t="s">
        <v>149</v>
      </c>
      <c r="B48" s="188"/>
    </row>
    <row r="49" spans="1:2" x14ac:dyDescent="0.25">
      <c r="A49" s="186" t="s">
        <v>165</v>
      </c>
      <c r="B49" s="186"/>
    </row>
    <row r="50" spans="1:2" x14ac:dyDescent="0.25">
      <c r="A50" s="186" t="s">
        <v>171</v>
      </c>
      <c r="B50" s="186"/>
    </row>
    <row r="51" spans="1:2" x14ac:dyDescent="0.25">
      <c r="A51" s="186" t="s">
        <v>172</v>
      </c>
      <c r="B51" s="186"/>
    </row>
    <row r="52" spans="1:2" x14ac:dyDescent="0.25">
      <c r="A52" s="186" t="s">
        <v>173</v>
      </c>
      <c r="B52" s="186"/>
    </row>
    <row r="53" spans="1:2" x14ac:dyDescent="0.25">
      <c r="A53" s="186" t="s">
        <v>174</v>
      </c>
      <c r="B53" s="186"/>
    </row>
    <row r="54" spans="1:2" ht="34.9" customHeight="1" x14ac:dyDescent="0.25">
      <c r="A54" s="186" t="s">
        <v>175</v>
      </c>
      <c r="B54" s="186"/>
    </row>
    <row r="55" spans="1:2" ht="15" x14ac:dyDescent="0.25">
      <c r="A55" s="187"/>
      <c r="B55" s="187"/>
    </row>
    <row r="56" spans="1:2" x14ac:dyDescent="0.25">
      <c r="A56" s="186" t="s">
        <v>63</v>
      </c>
      <c r="B56" s="186"/>
    </row>
    <row r="57" spans="1:2" ht="50.25" customHeight="1" x14ac:dyDescent="0.25">
      <c r="A57" s="191" t="s">
        <v>176</v>
      </c>
      <c r="B57" s="191"/>
    </row>
    <row r="58" spans="1:2" ht="49.35" customHeight="1" x14ac:dyDescent="0.25">
      <c r="A58" s="195" t="s">
        <v>177</v>
      </c>
      <c r="B58" s="195"/>
    </row>
  </sheetData>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2019-06-21T07:05:51Z</dcterms:modified>
  <cp:contentStatus>v2017_1</cp:contentStatus>
</cp:coreProperties>
</file>