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Doc\Рабочий стол\ОБЪЕКТЫ\КОНКУРС (АМОРТИЗАЦИЯ)\Закольцовки 2018\Кольцевой Бийская\Конкурс на СМР\"/>
    </mc:Choice>
  </mc:AlternateContent>
  <bookViews>
    <workbookView xWindow="32760" yWindow="60" windowWidth="7500" windowHeight="4245" tabRatio="771"/>
  </bookViews>
  <sheets>
    <sheet name="Мои данные" sheetId="8" r:id="rId1"/>
  </sheets>
  <definedNames>
    <definedName name="Print_Titles" localSheetId="0">'Мои данные'!$24:$24</definedName>
    <definedName name="_xlnm.Print_Titles" localSheetId="0">'Мои данные'!$24:$24</definedName>
  </definedNames>
  <calcPr calcId="152511"/>
</workbook>
</file>

<file path=xl/calcChain.xml><?xml version="1.0" encoding="utf-8"?>
<calcChain xmlns="http://schemas.openxmlformats.org/spreadsheetml/2006/main">
  <c r="J16" i="8" l="1"/>
  <c r="G16" i="8"/>
  <c r="J14" i="8"/>
  <c r="G14" i="8"/>
  <c r="J13" i="8"/>
  <c r="G13" i="8"/>
  <c r="J12" i="8"/>
  <c r="G12" i="8"/>
  <c r="J15" i="8"/>
  <c r="G15" i="8"/>
</calcChain>
</file>

<file path=xl/comments1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  <author>Max</author>
    <author>Alex Sosedko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5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A6" authorId="2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</t>
        </r>
      </text>
    </comment>
    <comment ref="A8" authorId="2" shapeId="0">
      <text>
        <r>
          <rPr>
            <sz val="8"/>
            <color indexed="81"/>
            <rFont val="Tahoma"/>
            <family val="2"/>
            <charset val="204"/>
          </rPr>
          <t xml:space="preserve"> Титул::на &lt;Наименование локальной сметы&gt;</t>
        </r>
      </text>
    </comment>
    <comment ref="A9" authorId="2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G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J12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по расчету&gt;/1000</t>
        </r>
      </text>
    </comment>
    <comment ref="G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Оборудование&gt;/1000</t>
        </r>
      </text>
    </comment>
    <comment ref="J13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Оборудование&gt;/1000</t>
        </r>
      </text>
    </comment>
    <comment ref="G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Монтажные работы &gt;/1000</t>
        </r>
      </text>
    </comment>
    <comment ref="J1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Монтажные работы &gt;/1000</t>
        </r>
      </text>
    </comment>
    <comment ref="V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 с коэф. к итогам&gt;</t>
        </r>
      </text>
    </comment>
    <comment ref="W15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 с коэф. к итогам&gt;</t>
        </r>
      </text>
    </comment>
    <comment ref="X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ФОТ&gt;</t>
        </r>
      </text>
    </comment>
    <comment ref="Y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НР&gt;</t>
        </r>
      </text>
    </comment>
    <comment ref="Z15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СП&gt;</t>
        </r>
      </text>
    </comment>
    <comment ref="G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 с индексами&gt;/1000</t>
        </r>
      </text>
    </comment>
    <comment ref="J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ФОТ с индексами&gt;/1000</t>
        </r>
      </text>
    </comment>
    <comment ref="V16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 с коэф. к итогам&gt;</t>
        </r>
      </text>
    </comment>
    <comment ref="W16" authorId="4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ТЗМ с коэф. к итогам&gt;</t>
        </r>
      </text>
    </comment>
    <comment ref="X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ФОТ&gt;</t>
        </r>
      </text>
    </comment>
    <comment ref="Y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НР&gt;</t>
        </r>
      </text>
    </comment>
    <comment ref="Z16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СП&gt;</t>
        </r>
      </text>
    </comment>
    <comment ref="A19" authorId="5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 &lt;подпись 102 значение&gt;</t>
        </r>
      </text>
    </comment>
    <comment ref="L19" authorId="2" shapeId="0">
      <text>
        <r>
          <rPr>
            <sz val="8"/>
            <color indexed="81"/>
            <rFont val="Tahoma"/>
            <family val="2"/>
            <charset val="204"/>
          </rPr>
          <t xml:space="preserve"> Normal::&lt;Отчетный период (учет выполненных работ)&gt;</t>
        </r>
      </text>
    </comment>
    <comment ref="A24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ЛокСмета::&lt;Номер позиции по смете&gt;</t>
        </r>
      </text>
    </comment>
    <comment ref="B24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</t>
        </r>
      </text>
    </comment>
    <comment ref="C24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ЛокСмета::&lt;Количество всего (физ. объем) по позиции&gt;
&lt;Формула расчета физ. объема&gt;
</t>
        </r>
      </text>
    </comment>
    <comment ref="D24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ЛокСмета::&lt;ПЗ по позиции на единицу в базисных ценах с учетом всех к-тов&gt;</t>
        </r>
      </text>
    </comment>
    <comment ref="E24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4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ПЗ на физобъем по позиции в базисных ценах&gt;
</t>
        </r>
      </text>
    </comment>
    <comment ref="H2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ОЗП на физобъем по позиции в базисных ценах&gt;
_____
&lt;ИТОГО МАТ на физобъем по позиции в базисных ценах&gt;
</t>
        </r>
      </text>
    </comment>
    <comment ref="I24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на физобъем по позиции в базисных ценах&gt;
_____
&lt;ИТОГО ЗПМ на физобъем по позиции в базисных ценах&gt;
</t>
        </r>
      </text>
    </comment>
    <comment ref="J24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ПЗ по позиции в текущих ценах&gt;
</t>
        </r>
      </text>
    </comment>
    <comment ref="K24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ОЗП по позиции в текущих ценах&gt;
_____
&lt;ИТОГО МАТ по позиции в текущих ценах&gt;
</t>
        </r>
      </text>
    </comment>
    <comment ref="U24" authorId="2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ЭММ по позиции в текущих ценах&gt;
_____
&lt;ИТОГО ЗПМ по позиции в текущих ценах&gt;
</t>
        </r>
      </text>
    </comment>
    <comment ref="A101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101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H101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_____
&lt;Материалы (итоги)&gt;</t>
        </r>
      </text>
    </comment>
    <comment ref="I101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_____
&lt;З/п машинистов (итоги)&gt;</t>
        </r>
      </text>
    </comment>
    <comment ref="J101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тек.ценах (итоги)&gt;</t>
        </r>
      </text>
    </comment>
    <comment ref="K101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в тек.ценах (итоги)&gt;
_____
&lt;Материалы в тек.ценах (итоги)&gt;</t>
        </r>
      </text>
    </comment>
    <comment ref="U101" authorId="2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в тек.ценах (итоги)&gt;
_____
&lt;З/п машинистов в тек.ценах (итоги)&gt;</t>
        </r>
      </text>
    </comment>
    <comment ref="A118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300 атрибут 970 значение&gt; _________________ /&lt;подпись 300 значение&gt;/</t>
        </r>
      </text>
    </comment>
    <comment ref="A120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<sst xmlns="http://schemas.openxmlformats.org/spreadsheetml/2006/main" count="388" uniqueCount="351">
  <si>
    <t>Всего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</si>
  <si>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</si>
  <si>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</si>
  <si>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</si>
  <si>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</si>
  <si>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</si>
  <si>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</si>
  <si>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</si>
  <si>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</si>
  <si>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</si>
  <si>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</si>
  <si>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</si>
  <si>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</si>
  <si>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</si>
  <si>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</si>
  <si>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</si>
  <si>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</si>
  <si>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</si>
  <si>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</si>
  <si>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</si>
  <si>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</si>
  <si>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>Стройка:Кольцевой газопровод низкого давления от ул. 4-я Бийская у ж. д. № 13 до ул. Лобачевского в Калининском районе г. Челябинска</t>
  </si>
  <si>
    <t>Объект:Кольцевой газопровод низкого давления от ул. 4-я Бийская у ж. д. № 13 до ул. Лобачевского в Калининском районе г. Челябинска</t>
  </si>
  <si>
    <t>Составлена в базисных ценах на 01.2000 г. и текущих ценах на 2 квартал 2019.</t>
  </si>
  <si>
    <t>Составил:  _________________ /Инженер-сметчик   Саблина А. А./</t>
  </si>
  <si>
    <t>Проверил:  _________________ /Главный инженер проекта   Старикова Е.Ю./</t>
  </si>
  <si>
    <t>Раздел 1. ПОДГОТОВИТЕЛЬНЫЕ РАБОТЫ , БЛАГОУСТРОЙСТВО</t>
  </si>
  <si>
    <t>ТЕР01-02-119-03
Расчистка площадей от кустарника и мелколесья вручную: при густой поросли
100 м2</t>
  </si>
  <si>
    <t>0,09
9/100</t>
  </si>
  <si>
    <t>ТЕР01-02-111-01
Корчевка вручную пней диаметром: до 120 мм
100 пней</t>
  </si>
  <si>
    <t>0,1
10/100</t>
  </si>
  <si>
    <t>ТССЦпг-01-01-01-008
Погрузочные работы при автомобильных перевозках: леса пиленого, погонажа плотничный, шпал
1 т груза</t>
  </si>
  <si>
    <t>0,066
0,11*0,6</t>
  </si>
  <si>
    <t>ТССЦпг-01-01-02-008
Разгрузочные работы при автомобильных перевозках: леса пиленого, погонажа плотничного, шпал
1 т груза</t>
  </si>
  <si>
    <t>ТССЦпг-03-02-01-042
Перевозка строительных грузов (кроме массовых навалочных, перевозимых автомобилями-самосвалами, а также бетонных и железобетонных изделий, стеновых и перегородочных материалов, лесоматериалов круглых и пиломатериалов, включенных в таблицу 03-01), бортовым автомобилем грузоподъемностью 5 т, на расстояние до 42 км I класс груза
1 т груза</t>
  </si>
  <si>
    <t>ТЕР47-01-059-08
Заготовка стандартных саженцев с оголенной корневой системой: кустарников без упаковки вручную
100 деревьев или кустарников</t>
  </si>
  <si>
    <t>ТЕР47-01-031-11
Подготовка стандартных посадочных мест для однорядной живой изгороди вручную: в естественном грунте
10 м траншей</t>
  </si>
  <si>
    <t>0,3
3/10</t>
  </si>
  <si>
    <t>ТЕР47-01-033-01
Посадка кустарников-саженцев в живую изгородь: однорядную и вьющихся растений
10 м живой изгороди</t>
  </si>
  <si>
    <t>52,28
_____
1,96</t>
  </si>
  <si>
    <t>20,58
_____
2,38</t>
  </si>
  <si>
    <t>6
_____
1</t>
  </si>
  <si>
    <t>211
_____
4</t>
  </si>
  <si>
    <t>35
_____
10</t>
  </si>
  <si>
    <t>Снятие и восстановление щебеночного покрытия, s=15,8 м2</t>
  </si>
  <si>
    <t>ТЕР27-03-008-02
Разборка покрытий и оснований: щебеночных
100 м3 конструкций</t>
  </si>
  <si>
    <t>0,0474
15,8*0.3/100</t>
  </si>
  <si>
    <t>471
_____
60,83</t>
  </si>
  <si>
    <t>23
_____
3</t>
  </si>
  <si>
    <t>149
_____
39</t>
  </si>
  <si>
    <t>ТЕР27-04-001-04
Устройство подстилающих и выравнивающих слоев оснований: из щебня
100 м3 материала основания (в плотном теле)</t>
  </si>
  <si>
    <t>247,46
_____
21,77</t>
  </si>
  <si>
    <t>3636,32
_____
337,22</t>
  </si>
  <si>
    <t>12
_____
1</t>
  </si>
  <si>
    <t>172
_____
16</t>
  </si>
  <si>
    <t>158
_____
7</t>
  </si>
  <si>
    <t>966
_____
215</t>
  </si>
  <si>
    <t>ТССЦ-408-0015
Щебень из природного камня для строительных работ марка 800, фракция 20-40 мм
м3</t>
  </si>
  <si>
    <t>4,74
15,8*0.3</t>
  </si>
  <si>
    <t xml:space="preserve">
_____
122</t>
  </si>
  <si>
    <t xml:space="preserve">
_____
578</t>
  </si>
  <si>
    <t xml:space="preserve">
_____
2584</t>
  </si>
  <si>
    <t>Раздел 2. ЗЕМЛЯНЫЕ РАБОТЫ</t>
  </si>
  <si>
    <t>ТЕР01-02-057-03
Разработка грунта вручную в траншеях глубиной до 2 м без креплений с откосами, группа грунтов: 3
100 м3 грунта</t>
  </si>
  <si>
    <t>0,519
51,9/100</t>
  </si>
  <si>
    <t>ТЕР01-01-003-15
Разработка грунта в отвал экскаваторами &lt;драглайн&gt; или &lt;обратная лопата&gt; с ковшом вместимостью 0,5 (0,5-0,63) м3, группа грунтов 3
1000 м3 грунта</t>
  </si>
  <si>
    <t>0,0459
45,9/1000</t>
  </si>
  <si>
    <t>4605,55
_____
610,91</t>
  </si>
  <si>
    <t>211
_____
28</t>
  </si>
  <si>
    <t>1279
_____
378</t>
  </si>
  <si>
    <t>ТЕР01-02-066-01
Крепление инвентарными щитами стенок траншей шириной до 2 м в грунтах неустойчивых и мокрых
100 м2 креплений</t>
  </si>
  <si>
    <t>0,288
28,8/100</t>
  </si>
  <si>
    <t>280,28
_____
104,28</t>
  </si>
  <si>
    <t>83,26
_____
4,74</t>
  </si>
  <si>
    <t>81
_____
30</t>
  </si>
  <si>
    <t>24
_____
1</t>
  </si>
  <si>
    <t>1089
_____
211</t>
  </si>
  <si>
    <t>144
_____
18</t>
  </si>
  <si>
    <t>ТЕР23-01-001-01
Устройство основания под трубопроводы: песчаного н=0,1м
10 м3 основания
144,41 = 1 431,41 - 11 x 117,00</t>
  </si>
  <si>
    <t>0,29
2,9/10</t>
  </si>
  <si>
    <t>39,04
_____
4,26</t>
  </si>
  <si>
    <t>11
_____
1</t>
  </si>
  <si>
    <t>54
_____
17</t>
  </si>
  <si>
    <t>ТЕР01-02-061-02
Засыпка вручную траншей, пазух котлованов и ям, (песком на н= 0.2 м) группа грунтов: 2
100 м3 грунта</t>
  </si>
  <si>
    <t>0,056
5,6/100</t>
  </si>
  <si>
    <t>ТЕР01-02-061-02
Засыпка вручную траншей, пазух котлованов и ям, (песком на врезках и под проездами) группа грунтов: 2
100 м3 грунта</t>
  </si>
  <si>
    <t>0,333
33,3/100</t>
  </si>
  <si>
    <t>ТССЦ-408-0122
Песок природный для строительных работ средний
м3</t>
  </si>
  <si>
    <t>45,98
(2,9+5,6+33,3)*1,1</t>
  </si>
  <si>
    <t xml:space="preserve">
_____
117</t>
  </si>
  <si>
    <t xml:space="preserve">
_____
5380</t>
  </si>
  <si>
    <t xml:space="preserve">
_____
15987</t>
  </si>
  <si>
    <t>ТЕР01-02-061-02
Засыпка вручную траншей, пазух котлованов и ям, (щебнем при пересечении канавы) группа грунтов: 2
100 м3 грунта</t>
  </si>
  <si>
    <t>0,004
0,4/100</t>
  </si>
  <si>
    <t>ТССЦ-408-0022
Щебень из природного камня для строительных работ марка 400, фракция 10-20 мм
м3</t>
  </si>
  <si>
    <t>0,44
0,4*1,1</t>
  </si>
  <si>
    <t xml:space="preserve">
_____
125</t>
  </si>
  <si>
    <t xml:space="preserve">
_____
55</t>
  </si>
  <si>
    <t xml:space="preserve">
_____
279</t>
  </si>
  <si>
    <t>ТЕР23-01-001-02
Устройство основания под трубопроводы: щебеночного
10 м3 основания</t>
  </si>
  <si>
    <t>0,716
(0,16+7)/10</t>
  </si>
  <si>
    <t>105,37
_____
1562,5</t>
  </si>
  <si>
    <t>56,89
_____
6,2</t>
  </si>
  <si>
    <t>75
_____
1119</t>
  </si>
  <si>
    <t>41
_____
4</t>
  </si>
  <si>
    <t>1017
_____
5680</t>
  </si>
  <si>
    <t>193
_____
60</t>
  </si>
  <si>
    <t>7,876
(0,16+7)*1,1</t>
  </si>
  <si>
    <t xml:space="preserve">
_____
985</t>
  </si>
  <si>
    <t xml:space="preserve">
_____
4998</t>
  </si>
  <si>
    <t>ТЕР01-01-033-03
Засыпка траншей и котлованов с перемещением грунта до 5 м бульдозерами мощностью: 59 кВт (80 л.с.), группа грунтов 3
1000 м3 грунта</t>
  </si>
  <si>
    <t>0,056
56/1000</t>
  </si>
  <si>
    <t>739,81
_____
145,25</t>
  </si>
  <si>
    <t>41
_____
8</t>
  </si>
  <si>
    <t>364
_____
110</t>
  </si>
  <si>
    <t>ТЕР01-02-005-02
Уплотнение грунта пневматическими трамбовками, группа грунтов: 3-4
100 м3 уплотненного грунта</t>
  </si>
  <si>
    <t>0,56
56/100</t>
  </si>
  <si>
    <t>238,66
_____
44,14</t>
  </si>
  <si>
    <t>134
_____
25</t>
  </si>
  <si>
    <t>896
_____
333</t>
  </si>
  <si>
    <t>ТССЦпг-01-01-01-039
Погрузочные работы при автомобильных перевозках: грунта растительного слоя (земля, перегной)
1 т груза</t>
  </si>
  <si>
    <t>81,51
41,8*1,95</t>
  </si>
  <si>
    <t>ТЕР01-01-016-02
Работа на отвале, группа грунтов: 2-3
1000 м3 грунта</t>
  </si>
  <si>
    <t>0,0418
41,8/1000</t>
  </si>
  <si>
    <t>35,99
_____
4,88</t>
  </si>
  <si>
    <t>357,63
_____
64,83</t>
  </si>
  <si>
    <t>15
_____
3</t>
  </si>
  <si>
    <t>20
_____
1</t>
  </si>
  <si>
    <t>123
_____
37</t>
  </si>
  <si>
    <t>ТССЦпг-03-21-01-010
Перевозка грузов автомобилями-самосвалами грузоподъемностью 10 т, работающих вне карьера, на расстояние: до 10 км I класс груза
1 т груза</t>
  </si>
  <si>
    <t>Раздел 3. ПРОКЛАДКА СТАЛЬНЫХ   УЧАСТКОВ  ГАЗОПРОВОДА  НИЗКОГО ДАВЛЕНИЯ</t>
  </si>
  <si>
    <t>Прокладка  газопровода   Ф108х4.0 мм</t>
  </si>
  <si>
    <t>ТЕР24-02-030-03
Укладка в траншею изолированных стальных газопроводов условным диаметром: до 100 мм
100 м трубопровода
1 657,81 = 12 035,56 - 101 x 102,75</t>
  </si>
  <si>
    <t>0,261
26,1/100</t>
  </si>
  <si>
    <t>330,42
_____
14,98</t>
  </si>
  <si>
    <t>1312,41
_____
139,29</t>
  </si>
  <si>
    <t>86
_____
4</t>
  </si>
  <si>
    <t>343
_____
36</t>
  </si>
  <si>
    <t>1163
_____
29</t>
  </si>
  <si>
    <t>1925
_____
490</t>
  </si>
  <si>
    <t>ТССЦ-103-0161
Трубы стальные электросварные прямошовные со снятой фаской из стали марок БСт2кп-БСт4кп и БСт2пс-БСт4пс наружный диаметр 108 мм, толщина стенки 4 мм
м</t>
  </si>
  <si>
    <t>26,361
26,1*1,01</t>
  </si>
  <si>
    <t xml:space="preserve">
_____
67,3</t>
  </si>
  <si>
    <t xml:space="preserve">
_____
1774</t>
  </si>
  <si>
    <t xml:space="preserve">
_____
11348</t>
  </si>
  <si>
    <t>ТЕР24-02-021-01
Изоляция комбинированным мастично-ленточным материалом типа ленты &lt;Лиам&gt; газопроводов диаметром 100 мм
1 м2</t>
  </si>
  <si>
    <t>8,874
0.34*26,1</t>
  </si>
  <si>
    <t>23,4
_____
180,68</t>
  </si>
  <si>
    <t>88,16
_____
14,3</t>
  </si>
  <si>
    <t>208
_____
1603</t>
  </si>
  <si>
    <t>782
_____
127</t>
  </si>
  <si>
    <t>2798
_____
5422</t>
  </si>
  <si>
    <t>4433
_____
1711</t>
  </si>
  <si>
    <t>Прокладка  газопровода   Ф57х3.5 мм</t>
  </si>
  <si>
    <t>ТЕР24-02-030-01
Укладка в траншею изолированных стальных газопроводов условным диаметром: до 50 мм
100 м трубопровода
1 151,80 = 6 306,84 - 101 x 51,04</t>
  </si>
  <si>
    <t>0,005
0,5/100</t>
  </si>
  <si>
    <t>227,93
_____
4,03</t>
  </si>
  <si>
    <t>919,84
_____
102,06</t>
  </si>
  <si>
    <t>5
_____
1</t>
  </si>
  <si>
    <t>15
_____
1</t>
  </si>
  <si>
    <t>26
_____
7</t>
  </si>
  <si>
    <t>ТССЦ-103-0139
Трубы стальные электросварные прямошовные со снятой фаской из стали марок БСт2кп-БСт4кп и БСт2пс-БСт4пс наружный диаметр 57 мм, толщина стенки 3,5 мм
м</t>
  </si>
  <si>
    <t>0,505
0,5*1,01</t>
  </si>
  <si>
    <t xml:space="preserve">
_____
30,2</t>
  </si>
  <si>
    <t xml:space="preserve">
_____
15</t>
  </si>
  <si>
    <t xml:space="preserve">
_____
98</t>
  </si>
  <si>
    <t>ТЕР24-02-021-01
Изоляция комбинированным мастично-ленточным материалом типа ленты &lt;Лиам&gt; газопроводов диаметром 57 мм
1 м2</t>
  </si>
  <si>
    <t>0,09
0.18*0,5</t>
  </si>
  <si>
    <t>2
_____
16</t>
  </si>
  <si>
    <t>8
_____
1</t>
  </si>
  <si>
    <t>28
_____
55</t>
  </si>
  <si>
    <t>45
_____
17</t>
  </si>
  <si>
    <t>Установка стального крана LD Ф 150 мм  - 1 шт.</t>
  </si>
  <si>
    <t>ТЕР07-02-002-01
Установка опор из плит диаметром : до 1000 мм
100 м3 сборных железобетонных конструкций</t>
  </si>
  <si>
    <t>0,00096
(0,2*0,6*0,8) / 100</t>
  </si>
  <si>
    <t>6209,33
_____
1971,5</t>
  </si>
  <si>
    <t>26393,11
_____
2739,52</t>
  </si>
  <si>
    <t>6
_____
2</t>
  </si>
  <si>
    <t>25
_____
3</t>
  </si>
  <si>
    <t>80
_____
11</t>
  </si>
  <si>
    <t>148
_____
35</t>
  </si>
  <si>
    <t>ТССЦ-403-3120
Плиты железобетонные покрытий, перекрытий и днищ
м3</t>
  </si>
  <si>
    <t>0,096
0,2*0,6*0,8</t>
  </si>
  <si>
    <t xml:space="preserve">
_____
2211,43</t>
  </si>
  <si>
    <t xml:space="preserve">
_____
212</t>
  </si>
  <si>
    <t xml:space="preserve">
_____
1197</t>
  </si>
  <si>
    <t>ТЕР24-02-071-06
Установка шарового крана Ф 150 мм подземной установки, с ковером (ПРИМЕНИТЕЛЬНО)
1 гидрозатвор
613,90 = 2 940,01 - 0,82 x 93,40 - 1 x 1 560,00 - 1 x 305,52 - 2 x 192,00</t>
  </si>
  <si>
    <t>107,72
_____
237,5</t>
  </si>
  <si>
    <t>268,68
_____
15,68</t>
  </si>
  <si>
    <t>108
_____
237</t>
  </si>
  <si>
    <t>269
_____
16</t>
  </si>
  <si>
    <t>1452
_____
1488</t>
  </si>
  <si>
    <t>1292
_____
211</t>
  </si>
  <si>
    <t>Прайс ООО «Интерком»
Кран шаровой полнопроходной (с удлиненным шпинделем для подземной установки) с изоляцией "усиленного типа" по ГОСТ9.602-2016, DN 150 мм PN 2,5 МПа. Высота штока от оси крана h=1560 мм цена:  57965/1,20/6,31*1,05=8037,94 руб.
шт</t>
  </si>
  <si>
    <t xml:space="preserve">
_____
8037,94</t>
  </si>
  <si>
    <t xml:space="preserve">
_____
8038</t>
  </si>
  <si>
    <t xml:space="preserve">
_____
50719</t>
  </si>
  <si>
    <t>ТЕР24-02-081-01
Укладка продувочных газопроводов Ф38х3.0 мм, (Применительно)
1 установка
341,98 = 437,71 - 1 x 95,73</t>
  </si>
  <si>
    <t>18,31
_____
251,87</t>
  </si>
  <si>
    <t>71,8
_____
4,08</t>
  </si>
  <si>
    <t>37
_____
503</t>
  </si>
  <si>
    <t>144
_____
8</t>
  </si>
  <si>
    <t>494
_____
3030</t>
  </si>
  <si>
    <t>780
_____
110</t>
  </si>
  <si>
    <t>ТССЦ-103-0134
Трубы стальные электросварные прямошовные со снятой фаской из стали марок БСт2кп-БСт4кп и БСт2пс-БСт4пс наружный диаметр 38 мм, толщина стенки 3 мм (Применительно)
м</t>
  </si>
  <si>
    <t xml:space="preserve">
_____
17,9</t>
  </si>
  <si>
    <t xml:space="preserve">
_____
54</t>
  </si>
  <si>
    <t xml:space="preserve">
_____
344</t>
  </si>
  <si>
    <t>ТЕР24-02-021-01
Изоляция комбинированным мастично-ленточным материалом типа ленты «Лиам» сварных стыков газопроводов условным диаметром: 50-200 мм
1 м2</t>
  </si>
  <si>
    <t>0,36
0,12*3</t>
  </si>
  <si>
    <t>8
_____
65</t>
  </si>
  <si>
    <t>32
_____
5</t>
  </si>
  <si>
    <t>113
_____
220</t>
  </si>
  <si>
    <t>180
_____
69</t>
  </si>
  <si>
    <t>ТЕР24-02-051-01
Монтаж задвижки стальной  для надземной установки на газопроводах из труб условным диаметром: 25 мм (Применительно)
1 задвижка
211,83 = 493,69 - 5,8 x 21,70 - 2 x 35,00 - 4 x 21,50</t>
  </si>
  <si>
    <t>77,36
_____
33,22</t>
  </si>
  <si>
    <t>155
_____
66</t>
  </si>
  <si>
    <t>2084
_____
336</t>
  </si>
  <si>
    <t>Прайс ООО «Интерком»
Кран шаровый спускной, комбинированное соединение (муфта/приварка), PN 4 Мпа; DN 32 мм;  КШ.Ц.С.GAS.032.040.Н/П.02,    1942,20/1,20/6,31*1,05=269,32 руб.
шт</t>
  </si>
  <si>
    <t xml:space="preserve">
_____
269,32</t>
  </si>
  <si>
    <t xml:space="preserve">
_____
539</t>
  </si>
  <si>
    <t xml:space="preserve">
_____
3399</t>
  </si>
  <si>
    <t>ТЕР11-01-002-09
Устройство бетонной отмостки вокруг коверов
1 м3 подстилающего слоя</t>
  </si>
  <si>
    <t>38,8
_____
9,08</t>
  </si>
  <si>
    <t>48
_____
11</t>
  </si>
  <si>
    <t>643
_____
57</t>
  </si>
  <si>
    <t>ТССЦ-401-0025
Бетон тяжелый, крупность заполнителя более 40 мм, класс В12,5 (М150)
м3</t>
  </si>
  <si>
    <t xml:space="preserve">
_____
725</t>
  </si>
  <si>
    <t xml:space="preserve">
_____
3579</t>
  </si>
  <si>
    <t>ТЕР22-03-001-05
Установка фасонных частей стальных сварных диаметром: 32-250 мм (Применительно)
1 т фасонных частей
17 726,43 = 31 686,43 - 1 x 13 960,00</t>
  </si>
  <si>
    <t>0,006814
(2*2,5+0,6+0,9+2*0,157)/1000</t>
  </si>
  <si>
    <t>4960,28
_____
959,4</t>
  </si>
  <si>
    <t>11806,75
_____
1684,6</t>
  </si>
  <si>
    <t>34
_____
7</t>
  </si>
  <si>
    <t>456
_____
54</t>
  </si>
  <si>
    <t>513
_____
155</t>
  </si>
  <si>
    <t>ТССЦ-507-1982
Отводы 90 град. с радиусом кривизны R=1,5 Ду на Ру до 16 МПа (160 кгс/см2), диаметром условного прохода 100 мм, наружным диаметром 108 мм, толщиной стенки 4 мм
шт.</t>
  </si>
  <si>
    <t xml:space="preserve">
_____
68</t>
  </si>
  <si>
    <t xml:space="preserve">
_____
136</t>
  </si>
  <si>
    <t xml:space="preserve">
_____
562</t>
  </si>
  <si>
    <t>ТССЦ-507-2293
Переходы концентрические на Ру до 16 МПа (160 кгс/см2) диаметром условного прохода 100х80 мм, наружным диаметром и толщиной стенки 108х4-89х3,5 мм
шт.</t>
  </si>
  <si>
    <t xml:space="preserve">
_____
74,4</t>
  </si>
  <si>
    <t xml:space="preserve">
_____
74</t>
  </si>
  <si>
    <t xml:space="preserve">
_____
116</t>
  </si>
  <si>
    <t>ТССЦ-507-2288
Переходы концентрические на Ру до 16 МПа (160 кгс/см2) диаметром условного прохода 80х50 мм, наружным диаметром и толщиной стенки 89х3,5-57х3 мм
шт.</t>
  </si>
  <si>
    <t xml:space="preserve">
_____
67</t>
  </si>
  <si>
    <t>ТССЦ-103-1009
Фасонные стальные сварные части, диаметр до 800 мм
т</t>
  </si>
  <si>
    <t>0,000314
2*0,157/1000</t>
  </si>
  <si>
    <t xml:space="preserve">
_____
13960</t>
  </si>
  <si>
    <t xml:space="preserve">
_____
4</t>
  </si>
  <si>
    <t xml:space="preserve">
_____
38</t>
  </si>
  <si>
    <t>Установка опозновательных  столбов  и табличек- указателей</t>
  </si>
  <si>
    <t>ТЕР27-09-004-01
Установка столбиков сигнальных: железобетонных
100 шт.</t>
  </si>
  <si>
    <t>0,01
1/100</t>
  </si>
  <si>
    <t>759,42
_____
1010,46</t>
  </si>
  <si>
    <t>3046,09
_____
349,22</t>
  </si>
  <si>
    <t>8
_____
10</t>
  </si>
  <si>
    <t>30
_____
3</t>
  </si>
  <si>
    <t>102
_____
40</t>
  </si>
  <si>
    <t>192
_____
47</t>
  </si>
  <si>
    <t>ТССЦ-401-0023
Бетон тяжелый, крупность заполнителя более 40 мм, класс В7,5 (М 100)
м3</t>
  </si>
  <si>
    <t>0,07
0.07*1</t>
  </si>
  <si>
    <t xml:space="preserve">
_____
538</t>
  </si>
  <si>
    <t xml:space="preserve">
_____
186</t>
  </si>
  <si>
    <t>ТССЦ-403-1220
Столбы оград 2С 24в /бетон В15 (М200), объем 0,05 м3, расход ар-ры 8,2 кг/ (серия 3.017-3)
шт.</t>
  </si>
  <si>
    <t xml:space="preserve">
_____
169,39</t>
  </si>
  <si>
    <t xml:space="preserve">
_____
169</t>
  </si>
  <si>
    <t xml:space="preserve">
_____
1100</t>
  </si>
  <si>
    <t>ТЕР27-09-012-01
Установка табличек
100 знаков</t>
  </si>
  <si>
    <t>0,02
2/100</t>
  </si>
  <si>
    <t>743,82
_____
489,12</t>
  </si>
  <si>
    <t>15
_____
10</t>
  </si>
  <si>
    <t>201
_____
66</t>
  </si>
  <si>
    <t>ТССЦ-101-4306
Знаки дорожные на оцинкованной подоснове со световозвращающей пленкой информационные, размером 200х300 мм, тип 6.13, двухсторонние
шт.</t>
  </si>
  <si>
    <t xml:space="preserve">
_____
99,9</t>
  </si>
  <si>
    <t xml:space="preserve">
_____
200</t>
  </si>
  <si>
    <t xml:space="preserve">
_____
676</t>
  </si>
  <si>
    <t>Раздел 4. УСТАНОВКА КОНТАКТНОГО УСТРОЙСТВА  по С. 5.905-17.07 СЗК 30.00-СБ</t>
  </si>
  <si>
    <t>ТЕР24-02-110-01
Установка и монтаж контрольно-измерительного пункта, электрода сравнения и датчика потенциала на газопроводах городов и поселков
1 контрольно-измерительный пункт
348,77 = 467,77 - 1 x 119,00</t>
  </si>
  <si>
    <t>81,32
_____
241,74</t>
  </si>
  <si>
    <t>81
_____
242</t>
  </si>
  <si>
    <t>1096
_____
1540</t>
  </si>
  <si>
    <t>Прайс Компания ООО "ЗНГА Анодъ"
Стойка контрольно-измерительного пункта СКИП-1, прайс Компания ООО "ЗНГА Анодъ" цена: 4083,33/6,31*1,05=679,48 руб.
шт</t>
  </si>
  <si>
    <t xml:space="preserve">
_____
679,48</t>
  </si>
  <si>
    <t xml:space="preserve">
_____
679</t>
  </si>
  <si>
    <t xml:space="preserve">
_____
4288</t>
  </si>
  <si>
    <t>Прайс Компания ООО "ЗНГА Анодъ"
Электрод сравнения ЭНЕС-4М., прайс Компания ООО "ЗНГА Анодъ" . цена : 9333,33/6,31*1,05=1553,09 руб
шт</t>
  </si>
  <si>
    <t xml:space="preserve">
_____
1553,09</t>
  </si>
  <si>
    <t xml:space="preserve">
_____
1553</t>
  </si>
  <si>
    <t xml:space="preserve">
_____
9800</t>
  </si>
  <si>
    <t>ТЕРм08-02-472-03
Проводник заземляющий скрыто из стали полосовой сечением 5х30 мм2.по СЗК 31.00 СБ
100 м</t>
  </si>
  <si>
    <t>0,025
2,5/100</t>
  </si>
  <si>
    <t>183,11
_____
83,66</t>
  </si>
  <si>
    <t>186,87
_____
8,98</t>
  </si>
  <si>
    <t>62
_____
8</t>
  </si>
  <si>
    <t>28
_____
3</t>
  </si>
  <si>
    <t>ТССЦ-101-3721
Сталь полосовая 5х30 мм,
т</t>
  </si>
  <si>
    <t>0,002945
1,178*2,5/1000</t>
  </si>
  <si>
    <t xml:space="preserve">
_____
6620</t>
  </si>
  <si>
    <t xml:space="preserve">
_____
19</t>
  </si>
  <si>
    <t xml:space="preserve">
_____
140</t>
  </si>
  <si>
    <t>ТССЦ-101-1714
Болты с гайками и шайбами строительные
т</t>
  </si>
  <si>
    <t>8E-5
0,04*2/1000</t>
  </si>
  <si>
    <t xml:space="preserve">
_____
17290</t>
  </si>
  <si>
    <t xml:space="preserve">
_____
1</t>
  </si>
  <si>
    <t xml:space="preserve">
_____
6</t>
  </si>
  <si>
    <t>Раздел 5. ИСПЫТАНИЯ ГАЗОПРОВОДА  НИЗКОГО ДАВЛЕНИЯ</t>
  </si>
  <si>
    <t>ТЕРм39-02-015-04
Гаммаграфический контроль трубопровода через две стенки, ф 108 мм.
1 снимок</t>
  </si>
  <si>
    <t>15,51
_____
6,75</t>
  </si>
  <si>
    <t>47
_____
20</t>
  </si>
  <si>
    <t>627
_____
48</t>
  </si>
  <si>
    <t>ТЕР13-08-007-01
Проверка состояния изоляционного покрытия подземных газопроводов. (Применительно) Проверка качества резинового покрытия
100 м2 поверхности</t>
  </si>
  <si>
    <t>0,08964
(0,18*0,5+0,34*26,1)/100</t>
  </si>
  <si>
    <t>ТЕР24-02-121-02
Монтаж инвентарного узла для очистки и испытания газопровода, условный диаметр газопровода: до 100 мм
1 узел</t>
  </si>
  <si>
    <t>64,93
_____
38,14</t>
  </si>
  <si>
    <t>65
_____
38</t>
  </si>
  <si>
    <t>875
_____
139</t>
  </si>
  <si>
    <t>ТЕР24-02-120-02
Очистка полости трубопровода продувкой воздухом, условный диаметр газопровода: до 100 мм
100 м трубопровода</t>
  </si>
  <si>
    <t>0,266
26,6/100</t>
  </si>
  <si>
    <t>12,55
_____
2,43</t>
  </si>
  <si>
    <t>4
_____
1</t>
  </si>
  <si>
    <t>22
_____
9</t>
  </si>
  <si>
    <t>ТЕР24-02-123-02
Подъем давления при испытании воздухом газопроводов высокого давления (до 0,6 МПа) условным диаметром до 100 мм
100 м газопровода</t>
  </si>
  <si>
    <t>6,33
_____
0,73</t>
  </si>
  <si>
    <t>12
_____
3</t>
  </si>
  <si>
    <t>ТЕР24-02-124-01
Выдержка под давлением до 0,6 МПа при испытании на прочность и герметичность стальных газопроводов условным диаметром 50-300 мм
1 участок испытания газопровода</t>
  </si>
  <si>
    <t>798,21
_____
85,12</t>
  </si>
  <si>
    <t>798
_____
85</t>
  </si>
  <si>
    <t>5391
_____
1147</t>
  </si>
  <si>
    <t>Итого прямые затраты по смете</t>
  </si>
  <si>
    <t>3079
_____
25280</t>
  </si>
  <si>
    <t>5139
_____
387</t>
  </si>
  <si>
    <t>41474
_____
129965</t>
  </si>
  <si>
    <t>28993
_____
5231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</si>
  <si>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</si>
  <si>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</si>
  <si>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Вспомогательные материалы МАТ=2%ОЗП  (Поз. 58-61)</t>
  </si>
  <si>
    <t xml:space="preserve">
_____
14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</si>
  <si>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</si>
  <si>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</si>
  <si>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</si>
  <si>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</si>
  <si>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</si>
  <si>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</si>
  <si>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</si>
  <si>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</si>
  <si>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</si>
  <si>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</si>
  <si>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</si>
  <si>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ЛОКАЛЬНАЯ СМЕТА №1</t>
  </si>
  <si>
    <t xml:space="preserve">на газопровод низкого давления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</si>
</sst>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63">
    <xf numFmtId="0" fontId="0" fillId="0" borderId="0" xfId="0"/>
    <xf numFmtId="0" fontId="7" fillId="0" borderId="0" xfId="0" applyFont="1"/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top"/>
    </xf>
    <xf numFmtId="0" fontId="8" fillId="0" borderId="0" xfId="0" applyFont="1" applyAlignment="1"/>
    <xf numFmtId="0" fontId="8" fillId="0" borderId="0" xfId="23" applyFont="1" applyAlignment="1">
      <alignment horizontal="left"/>
    </xf>
    <xf numFmtId="0" fontId="11" fillId="0" borderId="2" xfId="0" applyFont="1" applyBorder="1" applyAlignment="1">
      <alignment vertical="top"/>
    </xf>
    <xf numFmtId="164" fontId="11" fillId="0" borderId="3" xfId="12" applyNumberFormat="1" applyFont="1" applyBorder="1" applyAlignment="1">
      <alignment horizontal="right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1" fillId="0" borderId="4" xfId="0" applyNumberFormat="1" applyFont="1" applyBorder="1" applyAlignment="1">
      <alignment horizontal="right" vertical="top"/>
    </xf>
    <xf numFmtId="0" fontId="8" fillId="0" borderId="4" xfId="0" applyFont="1" applyBorder="1" applyAlignment="1">
      <alignment vertical="top"/>
    </xf>
    <xf numFmtId="0" fontId="11" fillId="0" borderId="4" xfId="0" applyFont="1" applyBorder="1" applyAlignment="1">
      <alignment vertical="top"/>
    </xf>
    <xf numFmtId="2" fontId="11" fillId="0" borderId="0" xfId="0" applyNumberFormat="1" applyFont="1" applyAlignment="1">
      <alignment horizontal="right" vertical="top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8" fillId="0" borderId="0" xfId="6" applyFont="1" applyAlignment="1">
      <alignment horizontal="right" vertical="top" wrapText="1"/>
    </xf>
    <xf numFmtId="0" fontId="8" fillId="0" borderId="0" xfId="0" applyFont="1"/>
    <xf numFmtId="0" fontId="3" fillId="0" borderId="0" xfId="10"/>
    <xf numFmtId="0" fontId="1" fillId="0" borderId="0" xfId="12"/>
    <xf numFmtId="0" fontId="8" fillId="0" borderId="0" xfId="24" applyFont="1">
      <alignment horizontal="left" vertical="top"/>
    </xf>
    <xf numFmtId="0" fontId="8" fillId="0" borderId="0" xfId="23" applyFont="1" applyAlignment="1">
      <alignment horizontal="left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8" fillId="0" borderId="1" xfId="0" applyFont="1" applyBorder="1" applyAlignment="1">
      <alignment horizontal="left" vertical="top" wrapText="1"/>
    </xf>
    <xf numFmtId="2" fontId="8" fillId="0" borderId="1" xfId="0" applyNumberFormat="1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right" vertical="top" wrapText="1"/>
    </xf>
    <xf numFmtId="2" fontId="8" fillId="0" borderId="1" xfId="0" applyNumberFormat="1" applyFont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left" vertical="top" wrapText="1"/>
    </xf>
    <xf numFmtId="2" fontId="8" fillId="0" borderId="7" xfId="0" applyNumberFormat="1" applyFont="1" applyBorder="1" applyAlignment="1">
      <alignment horizontal="left" vertical="top" wrapText="1"/>
    </xf>
    <xf numFmtId="49" fontId="8" fillId="0" borderId="7" xfId="0" applyNumberFormat="1" applyFont="1" applyBorder="1" applyAlignment="1">
      <alignment horizontal="right" vertical="top" wrapText="1"/>
    </xf>
    <xf numFmtId="2" fontId="8" fillId="0" borderId="7" xfId="0" applyNumberFormat="1" applyFont="1" applyBorder="1" applyAlignment="1">
      <alignment horizontal="right" vertical="top" wrapText="1"/>
    </xf>
    <xf numFmtId="0" fontId="8" fillId="0" borderId="7" xfId="0" applyFont="1" applyBorder="1" applyAlignment="1">
      <alignment horizontal="right" vertical="top" wrapText="1"/>
    </xf>
    <xf numFmtId="0" fontId="8" fillId="0" borderId="1" xfId="6" applyFont="1" applyBorder="1" applyAlignment="1">
      <alignment horizontal="right" vertical="top" wrapText="1"/>
    </xf>
    <xf numFmtId="0" fontId="11" fillId="0" borderId="1" xfId="6" applyFont="1" applyBorder="1" applyAlignment="1">
      <alignment horizontal="right" vertical="top" wrapText="1"/>
    </xf>
    <xf numFmtId="0" fontId="11" fillId="0" borderId="1" xfId="6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9" fillId="0" borderId="0" xfId="23" applyFont="1">
      <alignment horizontal="center"/>
    </xf>
    <xf numFmtId="0" fontId="8" fillId="0" borderId="0" xfId="23" applyFont="1">
      <alignment horizontal="center"/>
    </xf>
    <xf numFmtId="0" fontId="8" fillId="0" borderId="0" xfId="23" applyFont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164" fontId="10" fillId="0" borderId="6" xfId="10" applyNumberFormat="1" applyFont="1" applyBorder="1" applyAlignment="1">
      <alignment horizontal="right"/>
    </xf>
    <xf numFmtId="164" fontId="10" fillId="0" borderId="3" xfId="10" applyNumberFormat="1" applyFont="1" applyBorder="1" applyAlignment="1">
      <alignment horizontal="right"/>
    </xf>
    <xf numFmtId="164" fontId="11" fillId="0" borderId="6" xfId="12" applyNumberFormat="1" applyFont="1" applyBorder="1" applyAlignment="1">
      <alignment horizontal="right"/>
    </xf>
    <xf numFmtId="164" fontId="11" fillId="0" borderId="3" xfId="12" applyNumberFormat="1" applyFont="1" applyBorder="1" applyAlignment="1">
      <alignment horizontal="right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Z122"/>
  <sheetViews>
    <sheetView showGridLines="0" tabSelected="1" workbookViewId="0">
      <selection activeCell="A9" sqref="A9:U9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7" width="0" style="1" hidden="1" customWidth="1"/>
    <col min="28" max="16384" width="9.140625" style="1"/>
  </cols>
  <sheetData>
    <row r="2" spans="1:26" s="4" customFormat="1" ht="12" x14ac:dyDescent="0.2">
      <c r="A2" s="2"/>
      <c r="B2" s="3"/>
      <c r="C2" s="3"/>
      <c r="D2" s="3"/>
    </row>
    <row r="3" spans="1:26" s="4" customFormat="1" ht="12" x14ac:dyDescent="0.2">
      <c r="A3" s="5" t="s">
        <v>21</v>
      </c>
      <c r="B3" s="3"/>
      <c r="C3" s="3"/>
      <c r="D3" s="3"/>
    </row>
    <row r="4" spans="1:26" s="4" customFormat="1" ht="12" x14ac:dyDescent="0.2">
      <c r="A4" s="2"/>
      <c r="B4" s="3"/>
      <c r="C4" s="3"/>
      <c r="D4" s="3"/>
    </row>
    <row r="5" spans="1:26" s="4" customFormat="1" ht="12" x14ac:dyDescent="0.2">
      <c r="A5" s="5" t="s">
        <v>22</v>
      </c>
      <c r="B5" s="3"/>
      <c r="C5" s="3"/>
      <c r="D5" s="3"/>
    </row>
    <row r="6" spans="1:26" s="4" customFormat="1" ht="15" x14ac:dyDescent="0.25">
      <c r="A6" s="50" t="s">
        <v>349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</row>
    <row r="7" spans="1:26" s="4" customFormat="1" ht="12" x14ac:dyDescent="0.2">
      <c r="A7" s="51" t="s">
        <v>18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</row>
    <row r="8" spans="1:26" s="4" customFormat="1" ht="12" x14ac:dyDescent="0.2">
      <c r="A8" s="51" t="s">
        <v>350</v>
      </c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</row>
    <row r="9" spans="1:26" s="4" customFormat="1" ht="12" x14ac:dyDescent="0.2">
      <c r="A9" s="52"/>
      <c r="B9" s="52"/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</row>
    <row r="10" spans="1:26" s="4" customFormat="1" ht="12" x14ac:dyDescent="0.2"/>
    <row r="11" spans="1:26" s="4" customFormat="1" ht="12" x14ac:dyDescent="0.2">
      <c r="G11" s="53" t="s">
        <v>16</v>
      </c>
      <c r="H11" s="54"/>
      <c r="I11" s="55"/>
      <c r="J11" s="53" t="s">
        <v>17</v>
      </c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5"/>
    </row>
    <row r="12" spans="1:26" s="4" customFormat="1" x14ac:dyDescent="0.2">
      <c r="D12" s="2" t="s">
        <v>1</v>
      </c>
      <c r="G12" s="59">
        <f>39299/1000</f>
        <v>39.298999999999999</v>
      </c>
      <c r="H12" s="60"/>
      <c r="I12" s="6" t="s">
        <v>2</v>
      </c>
      <c r="J12" s="61">
        <f>265445/1000</f>
        <v>265.44499999999999</v>
      </c>
      <c r="K12" s="62"/>
      <c r="L12" s="7"/>
      <c r="M12" s="7"/>
      <c r="N12" s="7"/>
      <c r="O12" s="7"/>
      <c r="P12" s="7"/>
      <c r="Q12" s="7"/>
      <c r="R12" s="7"/>
      <c r="S12" s="7"/>
      <c r="T12" s="7"/>
      <c r="U12" s="6" t="s">
        <v>2</v>
      </c>
    </row>
    <row r="13" spans="1:26" s="4" customFormat="1" x14ac:dyDescent="0.2">
      <c r="D13" s="8" t="s">
        <v>19</v>
      </c>
      <c r="F13" s="9"/>
      <c r="G13" s="59">
        <f>0/1000</f>
        <v>0</v>
      </c>
      <c r="H13" s="60"/>
      <c r="I13" s="6" t="s">
        <v>2</v>
      </c>
      <c r="J13" s="61">
        <f>0/1000</f>
        <v>0</v>
      </c>
      <c r="K13" s="62"/>
      <c r="L13" s="7"/>
      <c r="M13" s="7"/>
      <c r="N13" s="7"/>
      <c r="O13" s="7"/>
      <c r="P13" s="7"/>
      <c r="Q13" s="7"/>
      <c r="R13" s="7"/>
      <c r="S13" s="7"/>
      <c r="T13" s="7"/>
      <c r="U13" s="6" t="s">
        <v>2</v>
      </c>
    </row>
    <row r="14" spans="1:26" s="4" customFormat="1" x14ac:dyDescent="0.2">
      <c r="D14" s="8" t="s">
        <v>20</v>
      </c>
      <c r="F14" s="9"/>
      <c r="G14" s="59">
        <f>223/1000</f>
        <v>0.223</v>
      </c>
      <c r="H14" s="60"/>
      <c r="I14" s="6" t="s">
        <v>2</v>
      </c>
      <c r="J14" s="61">
        <f>1896/1000</f>
        <v>1.8959999999999999</v>
      </c>
      <c r="K14" s="62"/>
      <c r="L14" s="7"/>
      <c r="M14" s="7"/>
      <c r="N14" s="7"/>
      <c r="O14" s="7"/>
      <c r="P14" s="7"/>
      <c r="Q14" s="7"/>
      <c r="R14" s="7"/>
      <c r="S14" s="7"/>
      <c r="T14" s="7"/>
      <c r="U14" s="6" t="s">
        <v>2</v>
      </c>
    </row>
    <row r="15" spans="1:26" s="4" customFormat="1" x14ac:dyDescent="0.2">
      <c r="D15" s="2" t="s">
        <v>3</v>
      </c>
      <c r="G15" s="59">
        <f>(V15+V16)/1000</f>
        <v>0.31868000000000002</v>
      </c>
      <c r="H15" s="60"/>
      <c r="I15" s="6" t="s">
        <v>4</v>
      </c>
      <c r="J15" s="61">
        <f>(W15+W16)/1000</f>
        <v>0.31868000000000002</v>
      </c>
      <c r="K15" s="62"/>
      <c r="L15" s="7"/>
      <c r="M15" s="7"/>
      <c r="N15" s="7"/>
      <c r="O15" s="7"/>
      <c r="P15" s="7"/>
      <c r="Q15" s="7"/>
      <c r="R15" s="7"/>
      <c r="S15" s="7"/>
      <c r="T15" s="7"/>
      <c r="U15" s="6" t="s">
        <v>4</v>
      </c>
      <c r="V15" s="10">
        <v>291.02</v>
      </c>
      <c r="W15" s="11">
        <v>291.02</v>
      </c>
      <c r="X15" s="24">
        <v>3466</v>
      </c>
      <c r="Y15" s="24">
        <v>3558</v>
      </c>
      <c r="Z15" s="24">
        <v>2243</v>
      </c>
    </row>
    <row r="16" spans="1:26" s="4" customFormat="1" x14ac:dyDescent="0.2">
      <c r="D16" s="2" t="s">
        <v>5</v>
      </c>
      <c r="G16" s="59">
        <f>3466/1000</f>
        <v>3.4660000000000002</v>
      </c>
      <c r="H16" s="60"/>
      <c r="I16" s="6" t="s">
        <v>2</v>
      </c>
      <c r="J16" s="61">
        <f>46705/1000</f>
        <v>46.704999999999998</v>
      </c>
      <c r="K16" s="62"/>
      <c r="L16" s="7"/>
      <c r="M16" s="7"/>
      <c r="N16" s="7"/>
      <c r="O16" s="7"/>
      <c r="P16" s="7"/>
      <c r="Q16" s="7"/>
      <c r="R16" s="7"/>
      <c r="S16" s="7"/>
      <c r="T16" s="7"/>
      <c r="U16" s="6" t="s">
        <v>2</v>
      </c>
      <c r="V16" s="10">
        <v>27.66</v>
      </c>
      <c r="W16" s="11">
        <v>27.66</v>
      </c>
      <c r="X16" s="25">
        <v>46705</v>
      </c>
      <c r="Y16" s="25">
        <v>40850</v>
      </c>
      <c r="Z16" s="25">
        <v>24149</v>
      </c>
    </row>
    <row r="17" spans="1:21" s="4" customFormat="1" ht="12" x14ac:dyDescent="0.2">
      <c r="F17" s="3"/>
      <c r="G17" s="12"/>
      <c r="H17" s="12"/>
      <c r="I17" s="13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3"/>
    </row>
    <row r="18" spans="1:21" s="4" customFormat="1" ht="12" x14ac:dyDescent="0.2">
      <c r="B18" s="3"/>
      <c r="C18" s="3"/>
      <c r="D18" s="3"/>
      <c r="F18" s="9"/>
      <c r="G18" s="15"/>
      <c r="H18" s="15"/>
      <c r="I18" s="16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6"/>
    </row>
    <row r="19" spans="1:21" s="4" customFormat="1" ht="12" x14ac:dyDescent="0.2">
      <c r="A19" s="27" t="s">
        <v>23</v>
      </c>
    </row>
    <row r="20" spans="1:21" s="4" customFormat="1" thickBot="1" x14ac:dyDescent="0.25">
      <c r="A20" s="18"/>
    </row>
    <row r="21" spans="1:21" s="20" customFormat="1" ht="27" customHeight="1" thickBot="1" x14ac:dyDescent="0.25">
      <c r="A21" s="56" t="s">
        <v>6</v>
      </c>
      <c r="B21" s="56" t="s">
        <v>7</v>
      </c>
      <c r="C21" s="56" t="s">
        <v>8</v>
      </c>
      <c r="D21" s="57" t="s">
        <v>9</v>
      </c>
      <c r="E21" s="57"/>
      <c r="F21" s="57"/>
      <c r="G21" s="57" t="s">
        <v>10</v>
      </c>
      <c r="H21" s="57"/>
      <c r="I21" s="57"/>
      <c r="J21" s="57" t="s">
        <v>11</v>
      </c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</row>
    <row r="22" spans="1:21" s="20" customFormat="1" ht="22.5" customHeight="1" thickBot="1" x14ac:dyDescent="0.25">
      <c r="A22" s="56"/>
      <c r="B22" s="56"/>
      <c r="C22" s="56"/>
      <c r="D22" s="58" t="s">
        <v>0</v>
      </c>
      <c r="E22" s="19" t="s">
        <v>12</v>
      </c>
      <c r="F22" s="19" t="s">
        <v>13</v>
      </c>
      <c r="G22" s="58" t="s">
        <v>0</v>
      </c>
      <c r="H22" s="19" t="s">
        <v>12</v>
      </c>
      <c r="I22" s="19" t="s">
        <v>13</v>
      </c>
      <c r="J22" s="58" t="s">
        <v>0</v>
      </c>
      <c r="K22" s="19" t="s">
        <v>12</v>
      </c>
      <c r="L22" s="19"/>
      <c r="M22" s="19"/>
      <c r="N22" s="19"/>
      <c r="O22" s="19"/>
      <c r="P22" s="19"/>
      <c r="Q22" s="19"/>
      <c r="R22" s="19"/>
      <c r="S22" s="19"/>
      <c r="T22" s="19"/>
      <c r="U22" s="19" t="s">
        <v>13</v>
      </c>
    </row>
    <row r="23" spans="1:21" s="20" customFormat="1" ht="22.5" customHeight="1" thickBot="1" x14ac:dyDescent="0.25">
      <c r="A23" s="56"/>
      <c r="B23" s="56"/>
      <c r="C23" s="56"/>
      <c r="D23" s="58"/>
      <c r="E23" s="19" t="s">
        <v>14</v>
      </c>
      <c r="F23" s="19" t="s">
        <v>15</v>
      </c>
      <c r="G23" s="58"/>
      <c r="H23" s="19" t="s">
        <v>14</v>
      </c>
      <c r="I23" s="19" t="s">
        <v>15</v>
      </c>
      <c r="J23" s="58"/>
      <c r="K23" s="19" t="s">
        <v>14</v>
      </c>
      <c r="L23" s="19"/>
      <c r="M23" s="19"/>
      <c r="N23" s="19"/>
      <c r="O23" s="19"/>
      <c r="P23" s="19"/>
      <c r="Q23" s="19"/>
      <c r="R23" s="19"/>
      <c r="S23" s="19"/>
      <c r="T23" s="19"/>
      <c r="U23" s="19" t="s">
        <v>15</v>
      </c>
    </row>
    <row r="24" spans="1:21" s="3" customFormat="1" x14ac:dyDescent="0.2">
      <c r="A24" s="28">
        <v>1</v>
      </c>
      <c r="B24" s="28">
        <v>2</v>
      </c>
      <c r="C24" s="28">
        <v>3</v>
      </c>
      <c r="D24" s="29">
        <v>4</v>
      </c>
      <c r="E24" s="28">
        <v>5</v>
      </c>
      <c r="F24" s="28">
        <v>6</v>
      </c>
      <c r="G24" s="29">
        <v>7</v>
      </c>
      <c r="H24" s="28">
        <v>8</v>
      </c>
      <c r="I24" s="28">
        <v>9</v>
      </c>
      <c r="J24" s="29">
        <v>10</v>
      </c>
      <c r="K24" s="28">
        <v>11</v>
      </c>
      <c r="L24" s="28"/>
      <c r="M24" s="28"/>
      <c r="N24" s="28"/>
      <c r="O24" s="28"/>
      <c r="P24" s="28"/>
      <c r="Q24" s="28"/>
      <c r="R24" s="28"/>
      <c r="S24" s="28"/>
      <c r="T24" s="28"/>
      <c r="U24" s="28">
        <v>12</v>
      </c>
    </row>
    <row r="25" spans="1:21" s="21" customFormat="1" ht="21" customHeight="1" x14ac:dyDescent="0.2">
      <c r="A25" s="48" t="s">
        <v>26</v>
      </c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  <c r="T25" s="49"/>
      <c r="U25" s="49"/>
    </row>
    <row r="26" spans="1:21" s="21" customFormat="1" ht="48" x14ac:dyDescent="0.2">
      <c r="A26" s="30">
        <v>1</v>
      </c>
      <c r="B26" s="31" t="s">
        <v>27</v>
      </c>
      <c r="C26" s="32" t="s">
        <v>28</v>
      </c>
      <c r="D26" s="33">
        <v>97.67</v>
      </c>
      <c r="E26" s="34">
        <v>97.67</v>
      </c>
      <c r="F26" s="33"/>
      <c r="G26" s="33">
        <v>9</v>
      </c>
      <c r="H26" s="33">
        <v>9</v>
      </c>
      <c r="I26" s="33"/>
      <c r="J26" s="33">
        <v>119</v>
      </c>
      <c r="K26" s="34">
        <v>119</v>
      </c>
      <c r="L26" s="34"/>
      <c r="M26" s="34"/>
      <c r="N26" s="34"/>
      <c r="O26" s="34"/>
      <c r="P26" s="34"/>
      <c r="Q26" s="34"/>
      <c r="R26" s="34"/>
      <c r="S26" s="34"/>
      <c r="T26" s="34"/>
      <c r="U26" s="34"/>
    </row>
    <row r="27" spans="1:21" s="21" customFormat="1" ht="48" x14ac:dyDescent="0.2">
      <c r="A27" s="30">
        <v>2</v>
      </c>
      <c r="B27" s="31" t="s">
        <v>29</v>
      </c>
      <c r="C27" s="32" t="s">
        <v>30</v>
      </c>
      <c r="D27" s="33">
        <v>32.54</v>
      </c>
      <c r="E27" s="34">
        <v>32.54</v>
      </c>
      <c r="F27" s="33"/>
      <c r="G27" s="33">
        <v>3</v>
      </c>
      <c r="H27" s="33">
        <v>3</v>
      </c>
      <c r="I27" s="33"/>
      <c r="J27" s="33">
        <v>44</v>
      </c>
      <c r="K27" s="34">
        <v>44</v>
      </c>
      <c r="L27" s="34"/>
      <c r="M27" s="34"/>
      <c r="N27" s="34"/>
      <c r="O27" s="34"/>
      <c r="P27" s="34"/>
      <c r="Q27" s="34"/>
      <c r="R27" s="34"/>
      <c r="S27" s="34"/>
      <c r="T27" s="34"/>
      <c r="U27" s="34"/>
    </row>
    <row r="28" spans="1:21" s="21" customFormat="1" ht="60" x14ac:dyDescent="0.2">
      <c r="A28" s="30">
        <v>3</v>
      </c>
      <c r="B28" s="31" t="s">
        <v>31</v>
      </c>
      <c r="C28" s="32" t="s">
        <v>32</v>
      </c>
      <c r="D28" s="33">
        <v>13.82</v>
      </c>
      <c r="E28" s="34"/>
      <c r="F28" s="33">
        <v>13.82</v>
      </c>
      <c r="G28" s="33">
        <v>1</v>
      </c>
      <c r="H28" s="33"/>
      <c r="I28" s="33">
        <v>1</v>
      </c>
      <c r="J28" s="33">
        <v>8</v>
      </c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>
        <v>8</v>
      </c>
    </row>
    <row r="29" spans="1:21" s="21" customFormat="1" ht="60" x14ac:dyDescent="0.2">
      <c r="A29" s="30">
        <v>4</v>
      </c>
      <c r="B29" s="31" t="s">
        <v>33</v>
      </c>
      <c r="C29" s="32" t="s">
        <v>32</v>
      </c>
      <c r="D29" s="33">
        <v>13.82</v>
      </c>
      <c r="E29" s="34"/>
      <c r="F29" s="33">
        <v>13.82</v>
      </c>
      <c r="G29" s="33">
        <v>1</v>
      </c>
      <c r="H29" s="33"/>
      <c r="I29" s="33">
        <v>1</v>
      </c>
      <c r="J29" s="33">
        <v>8</v>
      </c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>
        <v>8</v>
      </c>
    </row>
    <row r="30" spans="1:21" s="21" customFormat="1" ht="144" x14ac:dyDescent="0.2">
      <c r="A30" s="30">
        <v>5</v>
      </c>
      <c r="B30" s="31" t="s">
        <v>34</v>
      </c>
      <c r="C30" s="32" t="s">
        <v>32</v>
      </c>
      <c r="D30" s="33">
        <v>49.12</v>
      </c>
      <c r="E30" s="34"/>
      <c r="F30" s="33">
        <v>49.12</v>
      </c>
      <c r="G30" s="33">
        <v>3</v>
      </c>
      <c r="H30" s="33"/>
      <c r="I30" s="33">
        <v>3</v>
      </c>
      <c r="J30" s="33">
        <v>20</v>
      </c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>
        <v>20</v>
      </c>
    </row>
    <row r="31" spans="1:21" s="21" customFormat="1" ht="60" x14ac:dyDescent="0.2">
      <c r="A31" s="30">
        <v>6</v>
      </c>
      <c r="B31" s="31" t="s">
        <v>35</v>
      </c>
      <c r="C31" s="32" t="s">
        <v>30</v>
      </c>
      <c r="D31" s="33">
        <v>140.66</v>
      </c>
      <c r="E31" s="34">
        <v>140.66</v>
      </c>
      <c r="F31" s="33"/>
      <c r="G31" s="33">
        <v>14</v>
      </c>
      <c r="H31" s="33">
        <v>14</v>
      </c>
      <c r="I31" s="33"/>
      <c r="J31" s="33">
        <v>190</v>
      </c>
      <c r="K31" s="34">
        <v>190</v>
      </c>
      <c r="L31" s="34"/>
      <c r="M31" s="34"/>
      <c r="N31" s="34"/>
      <c r="O31" s="34"/>
      <c r="P31" s="34"/>
      <c r="Q31" s="34"/>
      <c r="R31" s="34"/>
      <c r="S31" s="34"/>
      <c r="T31" s="34"/>
      <c r="U31" s="34"/>
    </row>
    <row r="32" spans="1:21" s="21" customFormat="1" ht="60" x14ac:dyDescent="0.2">
      <c r="A32" s="30">
        <v>7</v>
      </c>
      <c r="B32" s="31" t="s">
        <v>36</v>
      </c>
      <c r="C32" s="32" t="s">
        <v>37</v>
      </c>
      <c r="D32" s="33">
        <v>44.76</v>
      </c>
      <c r="E32" s="34">
        <v>44.76</v>
      </c>
      <c r="F32" s="33"/>
      <c r="G32" s="33">
        <v>13</v>
      </c>
      <c r="H32" s="33">
        <v>13</v>
      </c>
      <c r="I32" s="33"/>
      <c r="J32" s="33">
        <v>181</v>
      </c>
      <c r="K32" s="34">
        <v>181</v>
      </c>
      <c r="L32" s="34"/>
      <c r="M32" s="34"/>
      <c r="N32" s="34"/>
      <c r="O32" s="34"/>
      <c r="P32" s="34"/>
      <c r="Q32" s="34"/>
      <c r="R32" s="34"/>
      <c r="S32" s="34"/>
      <c r="T32" s="34"/>
      <c r="U32" s="34"/>
    </row>
    <row r="33" spans="1:21" s="21" customFormat="1" ht="60" x14ac:dyDescent="0.2">
      <c r="A33" s="30">
        <v>8</v>
      </c>
      <c r="B33" s="31" t="s">
        <v>38</v>
      </c>
      <c r="C33" s="32" t="s">
        <v>37</v>
      </c>
      <c r="D33" s="33">
        <v>74.819999999999993</v>
      </c>
      <c r="E33" s="34" t="s">
        <v>39</v>
      </c>
      <c r="F33" s="33" t="s">
        <v>40</v>
      </c>
      <c r="G33" s="33">
        <v>22</v>
      </c>
      <c r="H33" s="33">
        <v>16</v>
      </c>
      <c r="I33" s="33" t="s">
        <v>41</v>
      </c>
      <c r="J33" s="33">
        <v>250</v>
      </c>
      <c r="K33" s="34" t="s">
        <v>42</v>
      </c>
      <c r="L33" s="34"/>
      <c r="M33" s="34"/>
      <c r="N33" s="34"/>
      <c r="O33" s="34"/>
      <c r="P33" s="34"/>
      <c r="Q33" s="34"/>
      <c r="R33" s="34"/>
      <c r="S33" s="34"/>
      <c r="T33" s="34"/>
      <c r="U33" s="34" t="s">
        <v>43</v>
      </c>
    </row>
    <row r="34" spans="1:21" s="21" customFormat="1" ht="17.850000000000001" customHeight="1" x14ac:dyDescent="0.2">
      <c r="A34" s="46" t="s">
        <v>44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</row>
    <row r="35" spans="1:21" s="21" customFormat="1" ht="48" x14ac:dyDescent="0.2">
      <c r="A35" s="30">
        <v>9</v>
      </c>
      <c r="B35" s="31" t="s">
        <v>45</v>
      </c>
      <c r="C35" s="32" t="s">
        <v>46</v>
      </c>
      <c r="D35" s="33">
        <v>601.35</v>
      </c>
      <c r="E35" s="34">
        <v>130.35</v>
      </c>
      <c r="F35" s="33" t="s">
        <v>47</v>
      </c>
      <c r="G35" s="33">
        <v>29</v>
      </c>
      <c r="H35" s="33">
        <v>6</v>
      </c>
      <c r="I35" s="33" t="s">
        <v>48</v>
      </c>
      <c r="J35" s="33">
        <v>232</v>
      </c>
      <c r="K35" s="34">
        <v>83</v>
      </c>
      <c r="L35" s="34"/>
      <c r="M35" s="34"/>
      <c r="N35" s="34"/>
      <c r="O35" s="34"/>
      <c r="P35" s="34"/>
      <c r="Q35" s="34"/>
      <c r="R35" s="34"/>
      <c r="S35" s="34"/>
      <c r="T35" s="34"/>
      <c r="U35" s="34" t="s">
        <v>49</v>
      </c>
    </row>
    <row r="36" spans="1:21" s="21" customFormat="1" ht="72" x14ac:dyDescent="0.2">
      <c r="A36" s="30">
        <v>10</v>
      </c>
      <c r="B36" s="31" t="s">
        <v>50</v>
      </c>
      <c r="C36" s="32" t="s">
        <v>46</v>
      </c>
      <c r="D36" s="33">
        <v>3905.55</v>
      </c>
      <c r="E36" s="34" t="s">
        <v>51</v>
      </c>
      <c r="F36" s="33" t="s">
        <v>52</v>
      </c>
      <c r="G36" s="33">
        <v>185</v>
      </c>
      <c r="H36" s="33" t="s">
        <v>53</v>
      </c>
      <c r="I36" s="33" t="s">
        <v>54</v>
      </c>
      <c r="J36" s="33">
        <v>1131</v>
      </c>
      <c r="K36" s="34" t="s">
        <v>55</v>
      </c>
      <c r="L36" s="34"/>
      <c r="M36" s="34"/>
      <c r="N36" s="34"/>
      <c r="O36" s="34"/>
      <c r="P36" s="34"/>
      <c r="Q36" s="34"/>
      <c r="R36" s="34"/>
      <c r="S36" s="34"/>
      <c r="T36" s="34"/>
      <c r="U36" s="34" t="s">
        <v>56</v>
      </c>
    </row>
    <row r="37" spans="1:21" s="21" customFormat="1" ht="60" x14ac:dyDescent="0.2">
      <c r="A37" s="35">
        <v>11</v>
      </c>
      <c r="B37" s="36" t="s">
        <v>57</v>
      </c>
      <c r="C37" s="37" t="s">
        <v>58</v>
      </c>
      <c r="D37" s="38">
        <v>122</v>
      </c>
      <c r="E37" s="39" t="s">
        <v>59</v>
      </c>
      <c r="F37" s="38"/>
      <c r="G37" s="38">
        <v>578</v>
      </c>
      <c r="H37" s="38" t="s">
        <v>60</v>
      </c>
      <c r="I37" s="38"/>
      <c r="J37" s="38">
        <v>2584</v>
      </c>
      <c r="K37" s="39" t="s">
        <v>61</v>
      </c>
      <c r="L37" s="39"/>
      <c r="M37" s="39"/>
      <c r="N37" s="39"/>
      <c r="O37" s="39"/>
      <c r="P37" s="39"/>
      <c r="Q37" s="39"/>
      <c r="R37" s="39"/>
      <c r="S37" s="39"/>
      <c r="T37" s="39"/>
      <c r="U37" s="39"/>
    </row>
    <row r="38" spans="1:21" s="21" customFormat="1" ht="21" customHeight="1" x14ac:dyDescent="0.2">
      <c r="A38" s="48" t="s">
        <v>62</v>
      </c>
      <c r="B38" s="49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</row>
    <row r="39" spans="1:21" s="21" customFormat="1" ht="60" x14ac:dyDescent="0.2">
      <c r="A39" s="30">
        <v>12</v>
      </c>
      <c r="B39" s="31" t="s">
        <v>63</v>
      </c>
      <c r="C39" s="32" t="s">
        <v>64</v>
      </c>
      <c r="D39" s="33">
        <v>2445.2800000000002</v>
      </c>
      <c r="E39" s="34">
        <v>2445.2800000000002</v>
      </c>
      <c r="F39" s="33"/>
      <c r="G39" s="33">
        <v>1269</v>
      </c>
      <c r="H39" s="33">
        <v>1269</v>
      </c>
      <c r="I39" s="33"/>
      <c r="J39" s="33">
        <v>17107</v>
      </c>
      <c r="K39" s="34">
        <v>17107</v>
      </c>
      <c r="L39" s="34"/>
      <c r="M39" s="34"/>
      <c r="N39" s="34"/>
      <c r="O39" s="34"/>
      <c r="P39" s="34"/>
      <c r="Q39" s="34"/>
      <c r="R39" s="34"/>
      <c r="S39" s="34"/>
      <c r="T39" s="34"/>
      <c r="U39" s="34"/>
    </row>
    <row r="40" spans="1:21" s="21" customFormat="1" ht="84" x14ac:dyDescent="0.2">
      <c r="A40" s="30">
        <v>13</v>
      </c>
      <c r="B40" s="31" t="s">
        <v>65</v>
      </c>
      <c r="C40" s="32" t="s">
        <v>66</v>
      </c>
      <c r="D40" s="33">
        <v>4775.4399999999996</v>
      </c>
      <c r="E40" s="34">
        <v>169.89</v>
      </c>
      <c r="F40" s="33" t="s">
        <v>67</v>
      </c>
      <c r="G40" s="33">
        <v>219</v>
      </c>
      <c r="H40" s="33">
        <v>8</v>
      </c>
      <c r="I40" s="33" t="s">
        <v>68</v>
      </c>
      <c r="J40" s="33">
        <v>1384</v>
      </c>
      <c r="K40" s="34">
        <v>105</v>
      </c>
      <c r="L40" s="34"/>
      <c r="M40" s="34"/>
      <c r="N40" s="34"/>
      <c r="O40" s="34"/>
      <c r="P40" s="34"/>
      <c r="Q40" s="34"/>
      <c r="R40" s="34"/>
      <c r="S40" s="34"/>
      <c r="T40" s="34"/>
      <c r="U40" s="34" t="s">
        <v>69</v>
      </c>
    </row>
    <row r="41" spans="1:21" s="21" customFormat="1" ht="60" x14ac:dyDescent="0.2">
      <c r="A41" s="30">
        <v>14</v>
      </c>
      <c r="B41" s="31" t="s">
        <v>70</v>
      </c>
      <c r="C41" s="32" t="s">
        <v>71</v>
      </c>
      <c r="D41" s="33">
        <v>467.82</v>
      </c>
      <c r="E41" s="34" t="s">
        <v>72</v>
      </c>
      <c r="F41" s="33" t="s">
        <v>73</v>
      </c>
      <c r="G41" s="33">
        <v>135</v>
      </c>
      <c r="H41" s="33" t="s">
        <v>74</v>
      </c>
      <c r="I41" s="33" t="s">
        <v>75</v>
      </c>
      <c r="J41" s="33">
        <v>1444</v>
      </c>
      <c r="K41" s="34" t="s">
        <v>76</v>
      </c>
      <c r="L41" s="34"/>
      <c r="M41" s="34"/>
      <c r="N41" s="34"/>
      <c r="O41" s="34"/>
      <c r="P41" s="34"/>
      <c r="Q41" s="34"/>
      <c r="R41" s="34"/>
      <c r="S41" s="34"/>
      <c r="T41" s="34"/>
      <c r="U41" s="34" t="s">
        <v>77</v>
      </c>
    </row>
    <row r="42" spans="1:21" s="21" customFormat="1" ht="60" x14ac:dyDescent="0.2">
      <c r="A42" s="30">
        <v>15</v>
      </c>
      <c r="B42" s="31" t="s">
        <v>78</v>
      </c>
      <c r="C42" s="32" t="s">
        <v>79</v>
      </c>
      <c r="D42" s="33">
        <v>144.41</v>
      </c>
      <c r="E42" s="34">
        <v>105.37</v>
      </c>
      <c r="F42" s="33" t="s">
        <v>80</v>
      </c>
      <c r="G42" s="33">
        <v>42</v>
      </c>
      <c r="H42" s="33">
        <v>31</v>
      </c>
      <c r="I42" s="33" t="s">
        <v>81</v>
      </c>
      <c r="J42" s="33">
        <v>466</v>
      </c>
      <c r="K42" s="34">
        <v>412</v>
      </c>
      <c r="L42" s="34"/>
      <c r="M42" s="34"/>
      <c r="N42" s="34"/>
      <c r="O42" s="34"/>
      <c r="P42" s="34"/>
      <c r="Q42" s="34"/>
      <c r="R42" s="34"/>
      <c r="S42" s="34"/>
      <c r="T42" s="34"/>
      <c r="U42" s="34" t="s">
        <v>82</v>
      </c>
    </row>
    <row r="43" spans="1:21" s="21" customFormat="1" ht="60" x14ac:dyDescent="0.2">
      <c r="A43" s="30">
        <v>16</v>
      </c>
      <c r="B43" s="31" t="s">
        <v>83</v>
      </c>
      <c r="C43" s="32" t="s">
        <v>84</v>
      </c>
      <c r="D43" s="33">
        <v>921.46</v>
      </c>
      <c r="E43" s="34">
        <v>921.46</v>
      </c>
      <c r="F43" s="33"/>
      <c r="G43" s="33">
        <v>52</v>
      </c>
      <c r="H43" s="33">
        <v>52</v>
      </c>
      <c r="I43" s="33"/>
      <c r="J43" s="33">
        <v>696</v>
      </c>
      <c r="K43" s="34">
        <v>696</v>
      </c>
      <c r="L43" s="34"/>
      <c r="M43" s="34"/>
      <c r="N43" s="34"/>
      <c r="O43" s="34"/>
      <c r="P43" s="34"/>
      <c r="Q43" s="34"/>
      <c r="R43" s="34"/>
      <c r="S43" s="34"/>
      <c r="T43" s="34"/>
      <c r="U43" s="34"/>
    </row>
    <row r="44" spans="1:21" s="21" customFormat="1" ht="60" x14ac:dyDescent="0.2">
      <c r="A44" s="30">
        <v>17</v>
      </c>
      <c r="B44" s="31" t="s">
        <v>85</v>
      </c>
      <c r="C44" s="32" t="s">
        <v>86</v>
      </c>
      <c r="D44" s="33">
        <v>921.46</v>
      </c>
      <c r="E44" s="34">
        <v>921.46</v>
      </c>
      <c r="F44" s="33"/>
      <c r="G44" s="33">
        <v>307</v>
      </c>
      <c r="H44" s="33">
        <v>307</v>
      </c>
      <c r="I44" s="33"/>
      <c r="J44" s="33">
        <v>4138</v>
      </c>
      <c r="K44" s="34">
        <v>4138</v>
      </c>
      <c r="L44" s="34"/>
      <c r="M44" s="34"/>
      <c r="N44" s="34"/>
      <c r="O44" s="34"/>
      <c r="P44" s="34"/>
      <c r="Q44" s="34"/>
      <c r="R44" s="34"/>
      <c r="S44" s="34"/>
      <c r="T44" s="34"/>
      <c r="U44" s="34"/>
    </row>
    <row r="45" spans="1:21" s="21" customFormat="1" ht="48" x14ac:dyDescent="0.2">
      <c r="A45" s="30">
        <v>18</v>
      </c>
      <c r="B45" s="31" t="s">
        <v>87</v>
      </c>
      <c r="C45" s="32" t="s">
        <v>88</v>
      </c>
      <c r="D45" s="33">
        <v>117</v>
      </c>
      <c r="E45" s="34" t="s">
        <v>89</v>
      </c>
      <c r="F45" s="33"/>
      <c r="G45" s="33">
        <v>5380</v>
      </c>
      <c r="H45" s="33" t="s">
        <v>90</v>
      </c>
      <c r="I45" s="33"/>
      <c r="J45" s="33">
        <v>15987</v>
      </c>
      <c r="K45" s="34" t="s">
        <v>91</v>
      </c>
      <c r="L45" s="34"/>
      <c r="M45" s="34"/>
      <c r="N45" s="34"/>
      <c r="O45" s="34"/>
      <c r="P45" s="34"/>
      <c r="Q45" s="34"/>
      <c r="R45" s="34"/>
      <c r="S45" s="34"/>
      <c r="T45" s="34"/>
      <c r="U45" s="34"/>
    </row>
    <row r="46" spans="1:21" s="21" customFormat="1" ht="60" x14ac:dyDescent="0.2">
      <c r="A46" s="30">
        <v>19</v>
      </c>
      <c r="B46" s="31" t="s">
        <v>92</v>
      </c>
      <c r="C46" s="32" t="s">
        <v>93</v>
      </c>
      <c r="D46" s="33">
        <v>921.46</v>
      </c>
      <c r="E46" s="34">
        <v>921.46</v>
      </c>
      <c r="F46" s="33"/>
      <c r="G46" s="33">
        <v>4</v>
      </c>
      <c r="H46" s="33">
        <v>4</v>
      </c>
      <c r="I46" s="33"/>
      <c r="J46" s="33">
        <v>50</v>
      </c>
      <c r="K46" s="34">
        <v>50</v>
      </c>
      <c r="L46" s="34"/>
      <c r="M46" s="34"/>
      <c r="N46" s="34"/>
      <c r="O46" s="34"/>
      <c r="P46" s="34"/>
      <c r="Q46" s="34"/>
      <c r="R46" s="34"/>
      <c r="S46" s="34"/>
      <c r="T46" s="34"/>
      <c r="U46" s="34"/>
    </row>
    <row r="47" spans="1:21" s="21" customFormat="1" ht="60" x14ac:dyDescent="0.2">
      <c r="A47" s="30">
        <v>20</v>
      </c>
      <c r="B47" s="31" t="s">
        <v>94</v>
      </c>
      <c r="C47" s="32" t="s">
        <v>95</v>
      </c>
      <c r="D47" s="33">
        <v>125</v>
      </c>
      <c r="E47" s="34" t="s">
        <v>96</v>
      </c>
      <c r="F47" s="33"/>
      <c r="G47" s="33">
        <v>55</v>
      </c>
      <c r="H47" s="33" t="s">
        <v>97</v>
      </c>
      <c r="I47" s="33"/>
      <c r="J47" s="33">
        <v>279</v>
      </c>
      <c r="K47" s="34" t="s">
        <v>98</v>
      </c>
      <c r="L47" s="34"/>
      <c r="M47" s="34"/>
      <c r="N47" s="34"/>
      <c r="O47" s="34"/>
      <c r="P47" s="34"/>
      <c r="Q47" s="34"/>
      <c r="R47" s="34"/>
      <c r="S47" s="34"/>
      <c r="T47" s="34"/>
      <c r="U47" s="34"/>
    </row>
    <row r="48" spans="1:21" s="21" customFormat="1" ht="48" x14ac:dyDescent="0.2">
      <c r="A48" s="30">
        <v>21</v>
      </c>
      <c r="B48" s="31" t="s">
        <v>99</v>
      </c>
      <c r="C48" s="32" t="s">
        <v>100</v>
      </c>
      <c r="D48" s="33">
        <v>1724.76</v>
      </c>
      <c r="E48" s="34" t="s">
        <v>101</v>
      </c>
      <c r="F48" s="33" t="s">
        <v>102</v>
      </c>
      <c r="G48" s="33">
        <v>1235</v>
      </c>
      <c r="H48" s="33" t="s">
        <v>103</v>
      </c>
      <c r="I48" s="33" t="s">
        <v>104</v>
      </c>
      <c r="J48" s="33">
        <v>6890</v>
      </c>
      <c r="K48" s="34" t="s">
        <v>105</v>
      </c>
      <c r="L48" s="34"/>
      <c r="M48" s="34"/>
      <c r="N48" s="34"/>
      <c r="O48" s="34"/>
      <c r="P48" s="34"/>
      <c r="Q48" s="34"/>
      <c r="R48" s="34"/>
      <c r="S48" s="34"/>
      <c r="T48" s="34"/>
      <c r="U48" s="34" t="s">
        <v>106</v>
      </c>
    </row>
    <row r="49" spans="1:21" s="21" customFormat="1" ht="60" x14ac:dyDescent="0.2">
      <c r="A49" s="30">
        <v>22</v>
      </c>
      <c r="B49" s="31" t="s">
        <v>94</v>
      </c>
      <c r="C49" s="32" t="s">
        <v>107</v>
      </c>
      <c r="D49" s="33">
        <v>125</v>
      </c>
      <c r="E49" s="34" t="s">
        <v>96</v>
      </c>
      <c r="F49" s="33"/>
      <c r="G49" s="33">
        <v>985</v>
      </c>
      <c r="H49" s="33" t="s">
        <v>108</v>
      </c>
      <c r="I49" s="33"/>
      <c r="J49" s="33">
        <v>4998</v>
      </c>
      <c r="K49" s="34" t="s">
        <v>109</v>
      </c>
      <c r="L49" s="34"/>
      <c r="M49" s="34"/>
      <c r="N49" s="34"/>
      <c r="O49" s="34"/>
      <c r="P49" s="34"/>
      <c r="Q49" s="34"/>
      <c r="R49" s="34"/>
      <c r="S49" s="34"/>
      <c r="T49" s="34"/>
      <c r="U49" s="34"/>
    </row>
    <row r="50" spans="1:21" s="21" customFormat="1" ht="72" x14ac:dyDescent="0.2">
      <c r="A50" s="30">
        <v>23</v>
      </c>
      <c r="B50" s="31" t="s">
        <v>110</v>
      </c>
      <c r="C50" s="32" t="s">
        <v>111</v>
      </c>
      <c r="D50" s="33">
        <v>739.81</v>
      </c>
      <c r="E50" s="34"/>
      <c r="F50" s="33" t="s">
        <v>112</v>
      </c>
      <c r="G50" s="33">
        <v>41</v>
      </c>
      <c r="H50" s="33"/>
      <c r="I50" s="33" t="s">
        <v>113</v>
      </c>
      <c r="J50" s="33">
        <v>364</v>
      </c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 t="s">
        <v>114</v>
      </c>
    </row>
    <row r="51" spans="1:21" s="21" customFormat="1" ht="48" x14ac:dyDescent="0.2">
      <c r="A51" s="30">
        <v>24</v>
      </c>
      <c r="B51" s="31" t="s">
        <v>115</v>
      </c>
      <c r="C51" s="32" t="s">
        <v>116</v>
      </c>
      <c r="D51" s="33">
        <v>399.93</v>
      </c>
      <c r="E51" s="34">
        <v>161.27000000000001</v>
      </c>
      <c r="F51" s="33" t="s">
        <v>117</v>
      </c>
      <c r="G51" s="33">
        <v>224</v>
      </c>
      <c r="H51" s="33">
        <v>90</v>
      </c>
      <c r="I51" s="33" t="s">
        <v>118</v>
      </c>
      <c r="J51" s="33">
        <v>2114</v>
      </c>
      <c r="K51" s="34">
        <v>1218</v>
      </c>
      <c r="L51" s="34"/>
      <c r="M51" s="34"/>
      <c r="N51" s="34"/>
      <c r="O51" s="34"/>
      <c r="P51" s="34"/>
      <c r="Q51" s="34"/>
      <c r="R51" s="34"/>
      <c r="S51" s="34"/>
      <c r="T51" s="34"/>
      <c r="U51" s="34" t="s">
        <v>119</v>
      </c>
    </row>
    <row r="52" spans="1:21" s="21" customFormat="1" ht="60" x14ac:dyDescent="0.2">
      <c r="A52" s="30">
        <v>25</v>
      </c>
      <c r="B52" s="31" t="s">
        <v>120</v>
      </c>
      <c r="C52" s="32" t="s">
        <v>121</v>
      </c>
      <c r="D52" s="33">
        <v>4.9800000000000004</v>
      </c>
      <c r="E52" s="34"/>
      <c r="F52" s="33">
        <v>4.9800000000000004</v>
      </c>
      <c r="G52" s="33">
        <v>406</v>
      </c>
      <c r="H52" s="33"/>
      <c r="I52" s="33">
        <v>406</v>
      </c>
      <c r="J52" s="33">
        <v>2995</v>
      </c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>
        <v>2995</v>
      </c>
    </row>
    <row r="53" spans="1:21" s="21" customFormat="1" ht="36" x14ac:dyDescent="0.2">
      <c r="A53" s="30">
        <v>26</v>
      </c>
      <c r="B53" s="31" t="s">
        <v>122</v>
      </c>
      <c r="C53" s="32" t="s">
        <v>123</v>
      </c>
      <c r="D53" s="33">
        <v>398.5</v>
      </c>
      <c r="E53" s="34" t="s">
        <v>124</v>
      </c>
      <c r="F53" s="33" t="s">
        <v>125</v>
      </c>
      <c r="G53" s="33">
        <v>17</v>
      </c>
      <c r="H53" s="33">
        <v>2</v>
      </c>
      <c r="I53" s="33" t="s">
        <v>126</v>
      </c>
      <c r="J53" s="33">
        <v>144</v>
      </c>
      <c r="K53" s="34" t="s">
        <v>127</v>
      </c>
      <c r="L53" s="34"/>
      <c r="M53" s="34"/>
      <c r="N53" s="34"/>
      <c r="O53" s="34"/>
      <c r="P53" s="34"/>
      <c r="Q53" s="34"/>
      <c r="R53" s="34"/>
      <c r="S53" s="34"/>
      <c r="T53" s="34"/>
      <c r="U53" s="34" t="s">
        <v>128</v>
      </c>
    </row>
    <row r="54" spans="1:21" s="21" customFormat="1" ht="72" x14ac:dyDescent="0.2">
      <c r="A54" s="35">
        <v>27</v>
      </c>
      <c r="B54" s="36" t="s">
        <v>129</v>
      </c>
      <c r="C54" s="37" t="s">
        <v>121</v>
      </c>
      <c r="D54" s="38">
        <v>14.21</v>
      </c>
      <c r="E54" s="39"/>
      <c r="F54" s="38">
        <v>14.21</v>
      </c>
      <c r="G54" s="38">
        <v>1158</v>
      </c>
      <c r="H54" s="38"/>
      <c r="I54" s="38">
        <v>1158</v>
      </c>
      <c r="J54" s="38">
        <v>5442</v>
      </c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>
        <v>5442</v>
      </c>
    </row>
    <row r="55" spans="1:21" s="21" customFormat="1" ht="21" customHeight="1" x14ac:dyDescent="0.2">
      <c r="A55" s="48" t="s">
        <v>130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</row>
    <row r="56" spans="1:21" s="21" customFormat="1" ht="17.850000000000001" customHeight="1" x14ac:dyDescent="0.2">
      <c r="A56" s="46" t="s">
        <v>131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</row>
    <row r="57" spans="1:21" s="21" customFormat="1" ht="72" x14ac:dyDescent="0.2">
      <c r="A57" s="30">
        <v>28</v>
      </c>
      <c r="B57" s="31" t="s">
        <v>132</v>
      </c>
      <c r="C57" s="32" t="s">
        <v>133</v>
      </c>
      <c r="D57" s="33">
        <v>1657.81</v>
      </c>
      <c r="E57" s="34" t="s">
        <v>134</v>
      </c>
      <c r="F57" s="33" t="s">
        <v>135</v>
      </c>
      <c r="G57" s="33">
        <v>433</v>
      </c>
      <c r="H57" s="33" t="s">
        <v>136</v>
      </c>
      <c r="I57" s="33" t="s">
        <v>137</v>
      </c>
      <c r="J57" s="33">
        <v>3117</v>
      </c>
      <c r="K57" s="34" t="s">
        <v>138</v>
      </c>
      <c r="L57" s="34"/>
      <c r="M57" s="34"/>
      <c r="N57" s="34"/>
      <c r="O57" s="34"/>
      <c r="P57" s="34"/>
      <c r="Q57" s="34"/>
      <c r="R57" s="34"/>
      <c r="S57" s="34"/>
      <c r="T57" s="34"/>
      <c r="U57" s="34" t="s">
        <v>139</v>
      </c>
    </row>
    <row r="58" spans="1:21" s="21" customFormat="1" ht="84" x14ac:dyDescent="0.2">
      <c r="A58" s="30">
        <v>29</v>
      </c>
      <c r="B58" s="31" t="s">
        <v>140</v>
      </c>
      <c r="C58" s="32" t="s">
        <v>141</v>
      </c>
      <c r="D58" s="33">
        <v>67.3</v>
      </c>
      <c r="E58" s="34" t="s">
        <v>142</v>
      </c>
      <c r="F58" s="33"/>
      <c r="G58" s="33">
        <v>1774</v>
      </c>
      <c r="H58" s="33" t="s">
        <v>143</v>
      </c>
      <c r="I58" s="33"/>
      <c r="J58" s="33">
        <v>11348</v>
      </c>
      <c r="K58" s="34" t="s">
        <v>144</v>
      </c>
      <c r="L58" s="34"/>
      <c r="M58" s="34"/>
      <c r="N58" s="34"/>
      <c r="O58" s="34"/>
      <c r="P58" s="34"/>
      <c r="Q58" s="34"/>
      <c r="R58" s="34"/>
      <c r="S58" s="34"/>
      <c r="T58" s="34"/>
      <c r="U58" s="34"/>
    </row>
    <row r="59" spans="1:21" s="21" customFormat="1" ht="72" x14ac:dyDescent="0.2">
      <c r="A59" s="30">
        <v>30</v>
      </c>
      <c r="B59" s="31" t="s">
        <v>145</v>
      </c>
      <c r="C59" s="32" t="s">
        <v>146</v>
      </c>
      <c r="D59" s="33">
        <v>292.24</v>
      </c>
      <c r="E59" s="34" t="s">
        <v>147</v>
      </c>
      <c r="F59" s="33" t="s">
        <v>148</v>
      </c>
      <c r="G59" s="33">
        <v>2593</v>
      </c>
      <c r="H59" s="33" t="s">
        <v>149</v>
      </c>
      <c r="I59" s="33" t="s">
        <v>150</v>
      </c>
      <c r="J59" s="33">
        <v>12653</v>
      </c>
      <c r="K59" s="34" t="s">
        <v>151</v>
      </c>
      <c r="L59" s="34"/>
      <c r="M59" s="34"/>
      <c r="N59" s="34"/>
      <c r="O59" s="34"/>
      <c r="P59" s="34"/>
      <c r="Q59" s="34"/>
      <c r="R59" s="34"/>
      <c r="S59" s="34"/>
      <c r="T59" s="34"/>
      <c r="U59" s="34" t="s">
        <v>152</v>
      </c>
    </row>
    <row r="60" spans="1:21" s="21" customFormat="1" ht="17.850000000000001" customHeight="1" x14ac:dyDescent="0.2">
      <c r="A60" s="46" t="s">
        <v>153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</row>
    <row r="61" spans="1:21" s="21" customFormat="1" ht="72" x14ac:dyDescent="0.2">
      <c r="A61" s="30">
        <v>31</v>
      </c>
      <c r="B61" s="31" t="s">
        <v>154</v>
      </c>
      <c r="C61" s="32" t="s">
        <v>155</v>
      </c>
      <c r="D61" s="33">
        <v>1151.8</v>
      </c>
      <c r="E61" s="34" t="s">
        <v>156</v>
      </c>
      <c r="F61" s="33" t="s">
        <v>157</v>
      </c>
      <c r="G61" s="33">
        <v>6</v>
      </c>
      <c r="H61" s="33">
        <v>1</v>
      </c>
      <c r="I61" s="33" t="s">
        <v>158</v>
      </c>
      <c r="J61" s="33">
        <v>42</v>
      </c>
      <c r="K61" s="34" t="s">
        <v>159</v>
      </c>
      <c r="L61" s="34"/>
      <c r="M61" s="34"/>
      <c r="N61" s="34"/>
      <c r="O61" s="34"/>
      <c r="P61" s="34"/>
      <c r="Q61" s="34"/>
      <c r="R61" s="34"/>
      <c r="S61" s="34"/>
      <c r="T61" s="34"/>
      <c r="U61" s="34" t="s">
        <v>160</v>
      </c>
    </row>
    <row r="62" spans="1:21" s="21" customFormat="1" ht="84" x14ac:dyDescent="0.2">
      <c r="A62" s="30">
        <v>32</v>
      </c>
      <c r="B62" s="31" t="s">
        <v>161</v>
      </c>
      <c r="C62" s="32" t="s">
        <v>162</v>
      </c>
      <c r="D62" s="33">
        <v>30.2</v>
      </c>
      <c r="E62" s="34" t="s">
        <v>163</v>
      </c>
      <c r="F62" s="33"/>
      <c r="G62" s="33">
        <v>15</v>
      </c>
      <c r="H62" s="33" t="s">
        <v>164</v>
      </c>
      <c r="I62" s="33"/>
      <c r="J62" s="33">
        <v>98</v>
      </c>
      <c r="K62" s="34" t="s">
        <v>165</v>
      </c>
      <c r="L62" s="34"/>
      <c r="M62" s="34"/>
      <c r="N62" s="34"/>
      <c r="O62" s="34"/>
      <c r="P62" s="34"/>
      <c r="Q62" s="34"/>
      <c r="R62" s="34"/>
      <c r="S62" s="34"/>
      <c r="T62" s="34"/>
      <c r="U62" s="34"/>
    </row>
    <row r="63" spans="1:21" s="21" customFormat="1" ht="60" x14ac:dyDescent="0.2">
      <c r="A63" s="30">
        <v>33</v>
      </c>
      <c r="B63" s="31" t="s">
        <v>166</v>
      </c>
      <c r="C63" s="32" t="s">
        <v>167</v>
      </c>
      <c r="D63" s="33">
        <v>292.24</v>
      </c>
      <c r="E63" s="34" t="s">
        <v>147</v>
      </c>
      <c r="F63" s="33" t="s">
        <v>148</v>
      </c>
      <c r="G63" s="33">
        <v>26</v>
      </c>
      <c r="H63" s="33" t="s">
        <v>168</v>
      </c>
      <c r="I63" s="33" t="s">
        <v>169</v>
      </c>
      <c r="J63" s="33">
        <v>128</v>
      </c>
      <c r="K63" s="34" t="s">
        <v>170</v>
      </c>
      <c r="L63" s="34"/>
      <c r="M63" s="34"/>
      <c r="N63" s="34"/>
      <c r="O63" s="34"/>
      <c r="P63" s="34"/>
      <c r="Q63" s="34"/>
      <c r="R63" s="34"/>
      <c r="S63" s="34"/>
      <c r="T63" s="34"/>
      <c r="U63" s="34" t="s">
        <v>171</v>
      </c>
    </row>
    <row r="64" spans="1:21" s="21" customFormat="1" ht="17.850000000000001" customHeight="1" x14ac:dyDescent="0.2">
      <c r="A64" s="46" t="s">
        <v>172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</row>
    <row r="65" spans="1:21" s="21" customFormat="1" ht="60" x14ac:dyDescent="0.2">
      <c r="A65" s="30">
        <v>34</v>
      </c>
      <c r="B65" s="31" t="s">
        <v>173</v>
      </c>
      <c r="C65" s="32" t="s">
        <v>174</v>
      </c>
      <c r="D65" s="33">
        <v>34573.94</v>
      </c>
      <c r="E65" s="34" t="s">
        <v>175</v>
      </c>
      <c r="F65" s="33" t="s">
        <v>176</v>
      </c>
      <c r="G65" s="33">
        <v>33</v>
      </c>
      <c r="H65" s="33" t="s">
        <v>177</v>
      </c>
      <c r="I65" s="33" t="s">
        <v>178</v>
      </c>
      <c r="J65" s="33">
        <v>239</v>
      </c>
      <c r="K65" s="34" t="s">
        <v>179</v>
      </c>
      <c r="L65" s="34"/>
      <c r="M65" s="34"/>
      <c r="N65" s="34"/>
      <c r="O65" s="34"/>
      <c r="P65" s="34"/>
      <c r="Q65" s="34"/>
      <c r="R65" s="34"/>
      <c r="S65" s="34"/>
      <c r="T65" s="34"/>
      <c r="U65" s="34" t="s">
        <v>180</v>
      </c>
    </row>
    <row r="66" spans="1:21" s="21" customFormat="1" ht="48" x14ac:dyDescent="0.2">
      <c r="A66" s="30">
        <v>35</v>
      </c>
      <c r="B66" s="31" t="s">
        <v>181</v>
      </c>
      <c r="C66" s="32" t="s">
        <v>182</v>
      </c>
      <c r="D66" s="33">
        <v>2211.4299999999998</v>
      </c>
      <c r="E66" s="34" t="s">
        <v>183</v>
      </c>
      <c r="F66" s="33"/>
      <c r="G66" s="33">
        <v>212</v>
      </c>
      <c r="H66" s="33" t="s">
        <v>184</v>
      </c>
      <c r="I66" s="33"/>
      <c r="J66" s="33">
        <v>1197</v>
      </c>
      <c r="K66" s="34" t="s">
        <v>185</v>
      </c>
      <c r="L66" s="34"/>
      <c r="M66" s="34"/>
      <c r="N66" s="34"/>
      <c r="O66" s="34"/>
      <c r="P66" s="34"/>
      <c r="Q66" s="34"/>
      <c r="R66" s="34"/>
      <c r="S66" s="34"/>
      <c r="T66" s="34"/>
      <c r="U66" s="34"/>
    </row>
    <row r="67" spans="1:21" s="21" customFormat="1" ht="84" x14ac:dyDescent="0.2">
      <c r="A67" s="30">
        <v>36</v>
      </c>
      <c r="B67" s="31" t="s">
        <v>186</v>
      </c>
      <c r="C67" s="32">
        <v>1</v>
      </c>
      <c r="D67" s="33">
        <v>613.9</v>
      </c>
      <c r="E67" s="34" t="s">
        <v>187</v>
      </c>
      <c r="F67" s="33" t="s">
        <v>188</v>
      </c>
      <c r="G67" s="33">
        <v>614</v>
      </c>
      <c r="H67" s="33" t="s">
        <v>189</v>
      </c>
      <c r="I67" s="33" t="s">
        <v>190</v>
      </c>
      <c r="J67" s="33">
        <v>4232</v>
      </c>
      <c r="K67" s="34" t="s">
        <v>191</v>
      </c>
      <c r="L67" s="34"/>
      <c r="M67" s="34"/>
      <c r="N67" s="34"/>
      <c r="O67" s="34"/>
      <c r="P67" s="34"/>
      <c r="Q67" s="34"/>
      <c r="R67" s="34"/>
      <c r="S67" s="34"/>
      <c r="T67" s="34"/>
      <c r="U67" s="34" t="s">
        <v>192</v>
      </c>
    </row>
    <row r="68" spans="1:21" s="21" customFormat="1" ht="108" x14ac:dyDescent="0.2">
      <c r="A68" s="30">
        <v>37</v>
      </c>
      <c r="B68" s="31" t="s">
        <v>193</v>
      </c>
      <c r="C68" s="32">
        <v>1</v>
      </c>
      <c r="D68" s="33">
        <v>8037.94</v>
      </c>
      <c r="E68" s="34" t="s">
        <v>194</v>
      </c>
      <c r="F68" s="33"/>
      <c r="G68" s="33">
        <v>8038</v>
      </c>
      <c r="H68" s="33" t="s">
        <v>195</v>
      </c>
      <c r="I68" s="33"/>
      <c r="J68" s="33">
        <v>50719</v>
      </c>
      <c r="K68" s="34" t="s">
        <v>196</v>
      </c>
      <c r="L68" s="34"/>
      <c r="M68" s="34"/>
      <c r="N68" s="34"/>
      <c r="O68" s="34"/>
      <c r="P68" s="34"/>
      <c r="Q68" s="34"/>
      <c r="R68" s="34"/>
      <c r="S68" s="34"/>
      <c r="T68" s="34"/>
      <c r="U68" s="34"/>
    </row>
    <row r="69" spans="1:21" s="21" customFormat="1" ht="60" x14ac:dyDescent="0.2">
      <c r="A69" s="30">
        <v>38</v>
      </c>
      <c r="B69" s="31" t="s">
        <v>197</v>
      </c>
      <c r="C69" s="32">
        <v>2</v>
      </c>
      <c r="D69" s="33">
        <v>341.98</v>
      </c>
      <c r="E69" s="34" t="s">
        <v>198</v>
      </c>
      <c r="F69" s="33" t="s">
        <v>199</v>
      </c>
      <c r="G69" s="33">
        <v>684</v>
      </c>
      <c r="H69" s="33" t="s">
        <v>200</v>
      </c>
      <c r="I69" s="33" t="s">
        <v>201</v>
      </c>
      <c r="J69" s="33">
        <v>4304</v>
      </c>
      <c r="K69" s="34" t="s">
        <v>202</v>
      </c>
      <c r="L69" s="34"/>
      <c r="M69" s="34"/>
      <c r="N69" s="34"/>
      <c r="O69" s="34"/>
      <c r="P69" s="34"/>
      <c r="Q69" s="34"/>
      <c r="R69" s="34"/>
      <c r="S69" s="34"/>
      <c r="T69" s="34"/>
      <c r="U69" s="34" t="s">
        <v>203</v>
      </c>
    </row>
    <row r="70" spans="1:21" s="21" customFormat="1" ht="84" x14ac:dyDescent="0.2">
      <c r="A70" s="30">
        <v>39</v>
      </c>
      <c r="B70" s="31" t="s">
        <v>204</v>
      </c>
      <c r="C70" s="32">
        <v>3</v>
      </c>
      <c r="D70" s="33">
        <v>17.899999999999999</v>
      </c>
      <c r="E70" s="34" t="s">
        <v>205</v>
      </c>
      <c r="F70" s="33"/>
      <c r="G70" s="33">
        <v>54</v>
      </c>
      <c r="H70" s="33" t="s">
        <v>206</v>
      </c>
      <c r="I70" s="33"/>
      <c r="J70" s="33">
        <v>344</v>
      </c>
      <c r="K70" s="34" t="s">
        <v>207</v>
      </c>
      <c r="L70" s="34"/>
      <c r="M70" s="34"/>
      <c r="N70" s="34"/>
      <c r="O70" s="34"/>
      <c r="P70" s="34"/>
      <c r="Q70" s="34"/>
      <c r="R70" s="34"/>
      <c r="S70" s="34"/>
      <c r="T70" s="34"/>
      <c r="U70" s="34"/>
    </row>
    <row r="71" spans="1:21" s="21" customFormat="1" ht="72" x14ac:dyDescent="0.2">
      <c r="A71" s="30">
        <v>40</v>
      </c>
      <c r="B71" s="31" t="s">
        <v>208</v>
      </c>
      <c r="C71" s="32" t="s">
        <v>209</v>
      </c>
      <c r="D71" s="33">
        <v>292.24</v>
      </c>
      <c r="E71" s="34" t="s">
        <v>147</v>
      </c>
      <c r="F71" s="33" t="s">
        <v>148</v>
      </c>
      <c r="G71" s="33">
        <v>105</v>
      </c>
      <c r="H71" s="33" t="s">
        <v>210</v>
      </c>
      <c r="I71" s="33" t="s">
        <v>211</v>
      </c>
      <c r="J71" s="33">
        <v>513</v>
      </c>
      <c r="K71" s="34" t="s">
        <v>212</v>
      </c>
      <c r="L71" s="34"/>
      <c r="M71" s="34"/>
      <c r="N71" s="34"/>
      <c r="O71" s="34"/>
      <c r="P71" s="34"/>
      <c r="Q71" s="34"/>
      <c r="R71" s="34"/>
      <c r="S71" s="34"/>
      <c r="T71" s="34"/>
      <c r="U71" s="34" t="s">
        <v>213</v>
      </c>
    </row>
    <row r="72" spans="1:21" s="21" customFormat="1" ht="96" x14ac:dyDescent="0.2">
      <c r="A72" s="30">
        <v>41</v>
      </c>
      <c r="B72" s="31" t="s">
        <v>214</v>
      </c>
      <c r="C72" s="32">
        <v>2</v>
      </c>
      <c r="D72" s="33">
        <v>211.83</v>
      </c>
      <c r="E72" s="34" t="s">
        <v>215</v>
      </c>
      <c r="F72" s="33">
        <v>101.25</v>
      </c>
      <c r="G72" s="33">
        <v>424</v>
      </c>
      <c r="H72" s="33" t="s">
        <v>216</v>
      </c>
      <c r="I72" s="33">
        <v>203</v>
      </c>
      <c r="J72" s="33">
        <v>3146</v>
      </c>
      <c r="K72" s="34" t="s">
        <v>217</v>
      </c>
      <c r="L72" s="34"/>
      <c r="M72" s="34"/>
      <c r="N72" s="34"/>
      <c r="O72" s="34"/>
      <c r="P72" s="34"/>
      <c r="Q72" s="34"/>
      <c r="R72" s="34"/>
      <c r="S72" s="34"/>
      <c r="T72" s="34"/>
      <c r="U72" s="34">
        <v>726</v>
      </c>
    </row>
    <row r="73" spans="1:21" s="21" customFormat="1" ht="84" x14ac:dyDescent="0.2">
      <c r="A73" s="30">
        <v>42</v>
      </c>
      <c r="B73" s="31" t="s">
        <v>218</v>
      </c>
      <c r="C73" s="32">
        <v>2</v>
      </c>
      <c r="D73" s="33">
        <v>269.32</v>
      </c>
      <c r="E73" s="34" t="s">
        <v>219</v>
      </c>
      <c r="F73" s="33"/>
      <c r="G73" s="33">
        <v>539</v>
      </c>
      <c r="H73" s="33" t="s">
        <v>220</v>
      </c>
      <c r="I73" s="33"/>
      <c r="J73" s="33">
        <v>3399</v>
      </c>
      <c r="K73" s="34" t="s">
        <v>221</v>
      </c>
      <c r="L73" s="34"/>
      <c r="M73" s="34"/>
      <c r="N73" s="34"/>
      <c r="O73" s="34"/>
      <c r="P73" s="34"/>
      <c r="Q73" s="34"/>
      <c r="R73" s="34"/>
      <c r="S73" s="34"/>
      <c r="T73" s="34"/>
      <c r="U73" s="34"/>
    </row>
    <row r="74" spans="1:21" s="21" customFormat="1" ht="48" x14ac:dyDescent="0.2">
      <c r="A74" s="30">
        <v>43</v>
      </c>
      <c r="B74" s="31" t="s">
        <v>222</v>
      </c>
      <c r="C74" s="32">
        <v>1.23</v>
      </c>
      <c r="D74" s="33">
        <v>48.13</v>
      </c>
      <c r="E74" s="34" t="s">
        <v>223</v>
      </c>
      <c r="F74" s="33">
        <v>0.25</v>
      </c>
      <c r="G74" s="33">
        <v>59</v>
      </c>
      <c r="H74" s="33" t="s">
        <v>224</v>
      </c>
      <c r="I74" s="33"/>
      <c r="J74" s="33">
        <v>702</v>
      </c>
      <c r="K74" s="34" t="s">
        <v>225</v>
      </c>
      <c r="L74" s="34"/>
      <c r="M74" s="34"/>
      <c r="N74" s="34"/>
      <c r="O74" s="34"/>
      <c r="P74" s="34"/>
      <c r="Q74" s="34"/>
      <c r="R74" s="34"/>
      <c r="S74" s="34"/>
      <c r="T74" s="34"/>
      <c r="U74" s="34">
        <v>2</v>
      </c>
    </row>
    <row r="75" spans="1:21" s="21" customFormat="1" ht="48" x14ac:dyDescent="0.2">
      <c r="A75" s="30">
        <v>44</v>
      </c>
      <c r="B75" s="31" t="s">
        <v>226</v>
      </c>
      <c r="C75" s="32">
        <v>1.2549999999999999</v>
      </c>
      <c r="D75" s="33">
        <v>578</v>
      </c>
      <c r="E75" s="34" t="s">
        <v>60</v>
      </c>
      <c r="F75" s="33"/>
      <c r="G75" s="33">
        <v>725</v>
      </c>
      <c r="H75" s="33" t="s">
        <v>227</v>
      </c>
      <c r="I75" s="33"/>
      <c r="J75" s="33">
        <v>3579</v>
      </c>
      <c r="K75" s="34" t="s">
        <v>228</v>
      </c>
      <c r="L75" s="34"/>
      <c r="M75" s="34"/>
      <c r="N75" s="34"/>
      <c r="O75" s="34"/>
      <c r="P75" s="34"/>
      <c r="Q75" s="34"/>
      <c r="R75" s="34"/>
      <c r="S75" s="34"/>
      <c r="T75" s="34"/>
      <c r="U75" s="34"/>
    </row>
    <row r="76" spans="1:21" s="21" customFormat="1" ht="72" x14ac:dyDescent="0.2">
      <c r="A76" s="30">
        <v>45</v>
      </c>
      <c r="B76" s="31" t="s">
        <v>229</v>
      </c>
      <c r="C76" s="32" t="s">
        <v>230</v>
      </c>
      <c r="D76" s="33">
        <v>17726.43</v>
      </c>
      <c r="E76" s="34" t="s">
        <v>231</v>
      </c>
      <c r="F76" s="33" t="s">
        <v>232</v>
      </c>
      <c r="G76" s="33">
        <v>121</v>
      </c>
      <c r="H76" s="33" t="s">
        <v>233</v>
      </c>
      <c r="I76" s="33" t="s">
        <v>179</v>
      </c>
      <c r="J76" s="33">
        <v>1023</v>
      </c>
      <c r="K76" s="34" t="s">
        <v>234</v>
      </c>
      <c r="L76" s="34"/>
      <c r="M76" s="34"/>
      <c r="N76" s="34"/>
      <c r="O76" s="34"/>
      <c r="P76" s="34"/>
      <c r="Q76" s="34"/>
      <c r="R76" s="34"/>
      <c r="S76" s="34"/>
      <c r="T76" s="34"/>
      <c r="U76" s="34" t="s">
        <v>235</v>
      </c>
    </row>
    <row r="77" spans="1:21" s="21" customFormat="1" ht="84" x14ac:dyDescent="0.2">
      <c r="A77" s="30">
        <v>46</v>
      </c>
      <c r="B77" s="31" t="s">
        <v>236</v>
      </c>
      <c r="C77" s="32">
        <v>2</v>
      </c>
      <c r="D77" s="33">
        <v>68</v>
      </c>
      <c r="E77" s="34" t="s">
        <v>237</v>
      </c>
      <c r="F77" s="33"/>
      <c r="G77" s="33">
        <v>136</v>
      </c>
      <c r="H77" s="33" t="s">
        <v>238</v>
      </c>
      <c r="I77" s="33"/>
      <c r="J77" s="33">
        <v>562</v>
      </c>
      <c r="K77" s="34" t="s">
        <v>239</v>
      </c>
      <c r="L77" s="34"/>
      <c r="M77" s="34"/>
      <c r="N77" s="34"/>
      <c r="O77" s="34"/>
      <c r="P77" s="34"/>
      <c r="Q77" s="34"/>
      <c r="R77" s="34"/>
      <c r="S77" s="34"/>
      <c r="T77" s="34"/>
      <c r="U77" s="34"/>
    </row>
    <row r="78" spans="1:21" s="21" customFormat="1" ht="84" x14ac:dyDescent="0.2">
      <c r="A78" s="30">
        <v>47</v>
      </c>
      <c r="B78" s="31" t="s">
        <v>240</v>
      </c>
      <c r="C78" s="32">
        <v>1</v>
      </c>
      <c r="D78" s="33">
        <v>74.400000000000006</v>
      </c>
      <c r="E78" s="34" t="s">
        <v>241</v>
      </c>
      <c r="F78" s="33"/>
      <c r="G78" s="33">
        <v>74</v>
      </c>
      <c r="H78" s="33" t="s">
        <v>242</v>
      </c>
      <c r="I78" s="33"/>
      <c r="J78" s="33">
        <v>116</v>
      </c>
      <c r="K78" s="34" t="s">
        <v>243</v>
      </c>
      <c r="L78" s="34"/>
      <c r="M78" s="34"/>
      <c r="N78" s="34"/>
      <c r="O78" s="34"/>
      <c r="P78" s="34"/>
      <c r="Q78" s="34"/>
      <c r="R78" s="34"/>
      <c r="S78" s="34"/>
      <c r="T78" s="34"/>
      <c r="U78" s="34"/>
    </row>
    <row r="79" spans="1:21" s="21" customFormat="1" ht="84" x14ac:dyDescent="0.2">
      <c r="A79" s="30">
        <v>48</v>
      </c>
      <c r="B79" s="31" t="s">
        <v>244</v>
      </c>
      <c r="C79" s="32">
        <v>1</v>
      </c>
      <c r="D79" s="33">
        <v>67.3</v>
      </c>
      <c r="E79" s="34" t="s">
        <v>142</v>
      </c>
      <c r="F79" s="33"/>
      <c r="G79" s="33">
        <v>67</v>
      </c>
      <c r="H79" s="33" t="s">
        <v>245</v>
      </c>
      <c r="I79" s="33"/>
      <c r="J79" s="33">
        <v>74</v>
      </c>
      <c r="K79" s="34" t="s">
        <v>242</v>
      </c>
      <c r="L79" s="34"/>
      <c r="M79" s="34"/>
      <c r="N79" s="34"/>
      <c r="O79" s="34"/>
      <c r="P79" s="34"/>
      <c r="Q79" s="34"/>
      <c r="R79" s="34"/>
      <c r="S79" s="34"/>
      <c r="T79" s="34"/>
      <c r="U79" s="34"/>
    </row>
    <row r="80" spans="1:21" s="21" customFormat="1" ht="48" x14ac:dyDescent="0.2">
      <c r="A80" s="30">
        <v>49</v>
      </c>
      <c r="B80" s="31" t="s">
        <v>246</v>
      </c>
      <c r="C80" s="32" t="s">
        <v>247</v>
      </c>
      <c r="D80" s="33">
        <v>13960</v>
      </c>
      <c r="E80" s="34" t="s">
        <v>248</v>
      </c>
      <c r="F80" s="33"/>
      <c r="G80" s="33">
        <v>4</v>
      </c>
      <c r="H80" s="33" t="s">
        <v>249</v>
      </c>
      <c r="I80" s="33"/>
      <c r="J80" s="33">
        <v>38</v>
      </c>
      <c r="K80" s="34" t="s">
        <v>250</v>
      </c>
      <c r="L80" s="34"/>
      <c r="M80" s="34"/>
      <c r="N80" s="34"/>
      <c r="O80" s="34"/>
      <c r="P80" s="34"/>
      <c r="Q80" s="34"/>
      <c r="R80" s="34"/>
      <c r="S80" s="34"/>
      <c r="T80" s="34"/>
      <c r="U80" s="34"/>
    </row>
    <row r="81" spans="1:21" s="21" customFormat="1" ht="17.850000000000001" customHeight="1" x14ac:dyDescent="0.2">
      <c r="A81" s="46" t="s">
        <v>251</v>
      </c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</row>
    <row r="82" spans="1:21" s="21" customFormat="1" ht="48" x14ac:dyDescent="0.2">
      <c r="A82" s="30">
        <v>50</v>
      </c>
      <c r="B82" s="31" t="s">
        <v>252</v>
      </c>
      <c r="C82" s="32" t="s">
        <v>253</v>
      </c>
      <c r="D82" s="33">
        <v>4815.97</v>
      </c>
      <c r="E82" s="34" t="s">
        <v>254</v>
      </c>
      <c r="F82" s="33" t="s">
        <v>255</v>
      </c>
      <c r="G82" s="33">
        <v>48</v>
      </c>
      <c r="H82" s="33" t="s">
        <v>256</v>
      </c>
      <c r="I82" s="33" t="s">
        <v>257</v>
      </c>
      <c r="J82" s="33">
        <v>334</v>
      </c>
      <c r="K82" s="34" t="s">
        <v>258</v>
      </c>
      <c r="L82" s="34"/>
      <c r="M82" s="34"/>
      <c r="N82" s="34"/>
      <c r="O82" s="34"/>
      <c r="P82" s="34"/>
      <c r="Q82" s="34"/>
      <c r="R82" s="34"/>
      <c r="S82" s="34"/>
      <c r="T82" s="34"/>
      <c r="U82" s="34" t="s">
        <v>259</v>
      </c>
    </row>
    <row r="83" spans="1:21" s="21" customFormat="1" ht="48" x14ac:dyDescent="0.2">
      <c r="A83" s="30">
        <v>51</v>
      </c>
      <c r="B83" s="31" t="s">
        <v>260</v>
      </c>
      <c r="C83" s="32" t="s">
        <v>261</v>
      </c>
      <c r="D83" s="33">
        <v>538</v>
      </c>
      <c r="E83" s="34" t="s">
        <v>262</v>
      </c>
      <c r="F83" s="33"/>
      <c r="G83" s="33">
        <v>38</v>
      </c>
      <c r="H83" s="33" t="s">
        <v>250</v>
      </c>
      <c r="I83" s="33"/>
      <c r="J83" s="33">
        <v>186</v>
      </c>
      <c r="K83" s="34" t="s">
        <v>263</v>
      </c>
      <c r="L83" s="34"/>
      <c r="M83" s="34"/>
      <c r="N83" s="34"/>
      <c r="O83" s="34"/>
      <c r="P83" s="34"/>
      <c r="Q83" s="34"/>
      <c r="R83" s="34"/>
      <c r="S83" s="34"/>
      <c r="T83" s="34"/>
      <c r="U83" s="34"/>
    </row>
    <row r="84" spans="1:21" s="21" customFormat="1" ht="60" x14ac:dyDescent="0.2">
      <c r="A84" s="30">
        <v>52</v>
      </c>
      <c r="B84" s="31" t="s">
        <v>264</v>
      </c>
      <c r="C84" s="32">
        <v>1</v>
      </c>
      <c r="D84" s="33">
        <v>169.39</v>
      </c>
      <c r="E84" s="34" t="s">
        <v>265</v>
      </c>
      <c r="F84" s="33"/>
      <c r="G84" s="33">
        <v>169</v>
      </c>
      <c r="H84" s="33" t="s">
        <v>266</v>
      </c>
      <c r="I84" s="33"/>
      <c r="J84" s="33">
        <v>1100</v>
      </c>
      <c r="K84" s="34" t="s">
        <v>267</v>
      </c>
      <c r="L84" s="34"/>
      <c r="M84" s="34"/>
      <c r="N84" s="34"/>
      <c r="O84" s="34"/>
      <c r="P84" s="34"/>
      <c r="Q84" s="34"/>
      <c r="R84" s="34"/>
      <c r="S84" s="34"/>
      <c r="T84" s="34"/>
      <c r="U84" s="34"/>
    </row>
    <row r="85" spans="1:21" s="21" customFormat="1" ht="36" x14ac:dyDescent="0.2">
      <c r="A85" s="30">
        <v>53</v>
      </c>
      <c r="B85" s="31" t="s">
        <v>268</v>
      </c>
      <c r="C85" s="32" t="s">
        <v>269</v>
      </c>
      <c r="D85" s="33">
        <v>1232.94</v>
      </c>
      <c r="E85" s="34" t="s">
        <v>270</v>
      </c>
      <c r="F85" s="33"/>
      <c r="G85" s="33">
        <v>25</v>
      </c>
      <c r="H85" s="33" t="s">
        <v>271</v>
      </c>
      <c r="I85" s="33"/>
      <c r="J85" s="33">
        <v>267</v>
      </c>
      <c r="K85" s="34" t="s">
        <v>272</v>
      </c>
      <c r="L85" s="34"/>
      <c r="M85" s="34"/>
      <c r="N85" s="34"/>
      <c r="O85" s="34"/>
      <c r="P85" s="34"/>
      <c r="Q85" s="34"/>
      <c r="R85" s="34"/>
      <c r="S85" s="34"/>
      <c r="T85" s="34"/>
      <c r="U85" s="34"/>
    </row>
    <row r="86" spans="1:21" s="21" customFormat="1" ht="72" x14ac:dyDescent="0.2">
      <c r="A86" s="35">
        <v>54</v>
      </c>
      <c r="B86" s="36" t="s">
        <v>273</v>
      </c>
      <c r="C86" s="37">
        <v>2</v>
      </c>
      <c r="D86" s="38">
        <v>99.9</v>
      </c>
      <c r="E86" s="39" t="s">
        <v>274</v>
      </c>
      <c r="F86" s="38"/>
      <c r="G86" s="38">
        <v>200</v>
      </c>
      <c r="H86" s="38" t="s">
        <v>275</v>
      </c>
      <c r="I86" s="38"/>
      <c r="J86" s="38">
        <v>676</v>
      </c>
      <c r="K86" s="39" t="s">
        <v>276</v>
      </c>
      <c r="L86" s="39"/>
      <c r="M86" s="39"/>
      <c r="N86" s="39"/>
      <c r="O86" s="39"/>
      <c r="P86" s="39"/>
      <c r="Q86" s="39"/>
      <c r="R86" s="39"/>
      <c r="S86" s="39"/>
      <c r="T86" s="39"/>
      <c r="U86" s="39"/>
    </row>
    <row r="87" spans="1:21" s="21" customFormat="1" ht="21" customHeight="1" x14ac:dyDescent="0.2">
      <c r="A87" s="48" t="s">
        <v>277</v>
      </c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</row>
    <row r="88" spans="1:21" s="21" customFormat="1" ht="84" x14ac:dyDescent="0.2">
      <c r="A88" s="30">
        <v>55</v>
      </c>
      <c r="B88" s="31" t="s">
        <v>278</v>
      </c>
      <c r="C88" s="32">
        <v>1</v>
      </c>
      <c r="D88" s="33">
        <v>348.77</v>
      </c>
      <c r="E88" s="34" t="s">
        <v>279</v>
      </c>
      <c r="F88" s="33">
        <v>25.71</v>
      </c>
      <c r="G88" s="33">
        <v>349</v>
      </c>
      <c r="H88" s="33" t="s">
        <v>280</v>
      </c>
      <c r="I88" s="33">
        <v>26</v>
      </c>
      <c r="J88" s="33">
        <v>2779</v>
      </c>
      <c r="K88" s="34" t="s">
        <v>281</v>
      </c>
      <c r="L88" s="34"/>
      <c r="M88" s="34"/>
      <c r="N88" s="34"/>
      <c r="O88" s="34"/>
      <c r="P88" s="34"/>
      <c r="Q88" s="34"/>
      <c r="R88" s="34"/>
      <c r="S88" s="34"/>
      <c r="T88" s="34"/>
      <c r="U88" s="34">
        <v>143</v>
      </c>
    </row>
    <row r="89" spans="1:21" s="21" customFormat="1" ht="72" x14ac:dyDescent="0.2">
      <c r="A89" s="30">
        <v>56</v>
      </c>
      <c r="B89" s="31" t="s">
        <v>282</v>
      </c>
      <c r="C89" s="32">
        <v>1</v>
      </c>
      <c r="D89" s="33">
        <v>679.48</v>
      </c>
      <c r="E89" s="34" t="s">
        <v>283</v>
      </c>
      <c r="F89" s="33"/>
      <c r="G89" s="33">
        <v>679</v>
      </c>
      <c r="H89" s="33" t="s">
        <v>284</v>
      </c>
      <c r="I89" s="33"/>
      <c r="J89" s="33">
        <v>4288</v>
      </c>
      <c r="K89" s="34" t="s">
        <v>285</v>
      </c>
      <c r="L89" s="34"/>
      <c r="M89" s="34"/>
      <c r="N89" s="34"/>
      <c r="O89" s="34"/>
      <c r="P89" s="34"/>
      <c r="Q89" s="34"/>
      <c r="R89" s="34"/>
      <c r="S89" s="34"/>
      <c r="T89" s="34"/>
      <c r="U89" s="34"/>
    </row>
    <row r="90" spans="1:21" s="21" customFormat="1" ht="60" x14ac:dyDescent="0.2">
      <c r="A90" s="30">
        <v>57</v>
      </c>
      <c r="B90" s="31" t="s">
        <v>286</v>
      </c>
      <c r="C90" s="32">
        <v>1</v>
      </c>
      <c r="D90" s="33">
        <v>1553.09</v>
      </c>
      <c r="E90" s="34" t="s">
        <v>287</v>
      </c>
      <c r="F90" s="33"/>
      <c r="G90" s="33">
        <v>1553</v>
      </c>
      <c r="H90" s="33" t="s">
        <v>288</v>
      </c>
      <c r="I90" s="33"/>
      <c r="J90" s="33">
        <v>9800</v>
      </c>
      <c r="K90" s="34" t="s">
        <v>289</v>
      </c>
      <c r="L90" s="34"/>
      <c r="M90" s="34"/>
      <c r="N90" s="34"/>
      <c r="O90" s="34"/>
      <c r="P90" s="34"/>
      <c r="Q90" s="34"/>
      <c r="R90" s="34"/>
      <c r="S90" s="34"/>
      <c r="T90" s="34"/>
      <c r="U90" s="34"/>
    </row>
    <row r="91" spans="1:21" s="21" customFormat="1" ht="60" x14ac:dyDescent="0.2">
      <c r="A91" s="30">
        <v>58</v>
      </c>
      <c r="B91" s="31" t="s">
        <v>290</v>
      </c>
      <c r="C91" s="32" t="s">
        <v>291</v>
      </c>
      <c r="D91" s="33">
        <v>453.64</v>
      </c>
      <c r="E91" s="34" t="s">
        <v>292</v>
      </c>
      <c r="F91" s="33" t="s">
        <v>293</v>
      </c>
      <c r="G91" s="33">
        <v>11</v>
      </c>
      <c r="H91" s="33" t="s">
        <v>158</v>
      </c>
      <c r="I91" s="33">
        <v>5</v>
      </c>
      <c r="J91" s="33">
        <v>98</v>
      </c>
      <c r="K91" s="34" t="s">
        <v>294</v>
      </c>
      <c r="L91" s="34"/>
      <c r="M91" s="34"/>
      <c r="N91" s="34"/>
      <c r="O91" s="34"/>
      <c r="P91" s="34"/>
      <c r="Q91" s="34"/>
      <c r="R91" s="34"/>
      <c r="S91" s="34"/>
      <c r="T91" s="34"/>
      <c r="U91" s="34" t="s">
        <v>295</v>
      </c>
    </row>
    <row r="92" spans="1:21" s="21" customFormat="1" ht="36" x14ac:dyDescent="0.2">
      <c r="A92" s="30">
        <v>59</v>
      </c>
      <c r="B92" s="31" t="s">
        <v>296</v>
      </c>
      <c r="C92" s="32" t="s">
        <v>297</v>
      </c>
      <c r="D92" s="33">
        <v>6620</v>
      </c>
      <c r="E92" s="34" t="s">
        <v>298</v>
      </c>
      <c r="F92" s="33"/>
      <c r="G92" s="33">
        <v>19</v>
      </c>
      <c r="H92" s="33" t="s">
        <v>299</v>
      </c>
      <c r="I92" s="33"/>
      <c r="J92" s="33">
        <v>140</v>
      </c>
      <c r="K92" s="34" t="s">
        <v>300</v>
      </c>
      <c r="L92" s="34"/>
      <c r="M92" s="34"/>
      <c r="N92" s="34"/>
      <c r="O92" s="34"/>
      <c r="P92" s="34"/>
      <c r="Q92" s="34"/>
      <c r="R92" s="34"/>
      <c r="S92" s="34"/>
      <c r="T92" s="34"/>
      <c r="U92" s="34"/>
    </row>
    <row r="93" spans="1:21" s="21" customFormat="1" ht="48" x14ac:dyDescent="0.2">
      <c r="A93" s="35">
        <v>60</v>
      </c>
      <c r="B93" s="36" t="s">
        <v>301</v>
      </c>
      <c r="C93" s="37" t="s">
        <v>302</v>
      </c>
      <c r="D93" s="38">
        <v>17290</v>
      </c>
      <c r="E93" s="39" t="s">
        <v>303</v>
      </c>
      <c r="F93" s="38"/>
      <c r="G93" s="38">
        <v>1</v>
      </c>
      <c r="H93" s="38" t="s">
        <v>304</v>
      </c>
      <c r="I93" s="38"/>
      <c r="J93" s="38">
        <v>6</v>
      </c>
      <c r="K93" s="39" t="s">
        <v>305</v>
      </c>
      <c r="L93" s="39"/>
      <c r="M93" s="39"/>
      <c r="N93" s="39"/>
      <c r="O93" s="39"/>
      <c r="P93" s="39"/>
      <c r="Q93" s="39"/>
      <c r="R93" s="39"/>
      <c r="S93" s="39"/>
      <c r="T93" s="39"/>
      <c r="U93" s="39"/>
    </row>
    <row r="94" spans="1:21" s="21" customFormat="1" ht="21" customHeight="1" x14ac:dyDescent="0.2">
      <c r="A94" s="48" t="s">
        <v>306</v>
      </c>
      <c r="B94" s="49"/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</row>
    <row r="95" spans="1:21" s="21" customFormat="1" ht="60" x14ac:dyDescent="0.2">
      <c r="A95" s="30">
        <v>61</v>
      </c>
      <c r="B95" s="31" t="s">
        <v>307</v>
      </c>
      <c r="C95" s="32">
        <v>3</v>
      </c>
      <c r="D95" s="33">
        <v>39.340000000000003</v>
      </c>
      <c r="E95" s="34" t="s">
        <v>308</v>
      </c>
      <c r="F95" s="33">
        <v>17.079999999999998</v>
      </c>
      <c r="G95" s="33">
        <v>118</v>
      </c>
      <c r="H95" s="33" t="s">
        <v>309</v>
      </c>
      <c r="I95" s="33">
        <v>51</v>
      </c>
      <c r="J95" s="33">
        <v>824</v>
      </c>
      <c r="K95" s="34" t="s">
        <v>310</v>
      </c>
      <c r="L95" s="34"/>
      <c r="M95" s="34"/>
      <c r="N95" s="34"/>
      <c r="O95" s="34"/>
      <c r="P95" s="34"/>
      <c r="Q95" s="34"/>
      <c r="R95" s="34"/>
      <c r="S95" s="34"/>
      <c r="T95" s="34"/>
      <c r="U95" s="34">
        <v>149</v>
      </c>
    </row>
    <row r="96" spans="1:21" s="21" customFormat="1" ht="72" x14ac:dyDescent="0.2">
      <c r="A96" s="30">
        <v>62</v>
      </c>
      <c r="B96" s="31" t="s">
        <v>311</v>
      </c>
      <c r="C96" s="32" t="s">
        <v>312</v>
      </c>
      <c r="D96" s="33">
        <v>25.08</v>
      </c>
      <c r="E96" s="34">
        <v>25.08</v>
      </c>
      <c r="F96" s="33"/>
      <c r="G96" s="33">
        <v>2</v>
      </c>
      <c r="H96" s="33">
        <v>2</v>
      </c>
      <c r="I96" s="33"/>
      <c r="J96" s="33">
        <v>30</v>
      </c>
      <c r="K96" s="34">
        <v>30</v>
      </c>
      <c r="L96" s="34"/>
      <c r="M96" s="34"/>
      <c r="N96" s="34"/>
      <c r="O96" s="34"/>
      <c r="P96" s="34"/>
      <c r="Q96" s="34"/>
      <c r="R96" s="34"/>
      <c r="S96" s="34"/>
      <c r="T96" s="34"/>
      <c r="U96" s="34"/>
    </row>
    <row r="97" spans="1:21" s="21" customFormat="1" ht="60" x14ac:dyDescent="0.2">
      <c r="A97" s="30">
        <v>63</v>
      </c>
      <c r="B97" s="31" t="s">
        <v>313</v>
      </c>
      <c r="C97" s="32">
        <v>1</v>
      </c>
      <c r="D97" s="33">
        <v>188.48</v>
      </c>
      <c r="E97" s="34" t="s">
        <v>314</v>
      </c>
      <c r="F97" s="33">
        <v>85.41</v>
      </c>
      <c r="G97" s="33">
        <v>188</v>
      </c>
      <c r="H97" s="33" t="s">
        <v>315</v>
      </c>
      <c r="I97" s="33">
        <v>85</v>
      </c>
      <c r="J97" s="33">
        <v>1324</v>
      </c>
      <c r="K97" s="34" t="s">
        <v>316</v>
      </c>
      <c r="L97" s="34"/>
      <c r="M97" s="34"/>
      <c r="N97" s="34"/>
      <c r="O97" s="34"/>
      <c r="P97" s="34"/>
      <c r="Q97" s="34"/>
      <c r="R97" s="34"/>
      <c r="S97" s="34"/>
      <c r="T97" s="34"/>
      <c r="U97" s="34">
        <v>310</v>
      </c>
    </row>
    <row r="98" spans="1:21" s="21" customFormat="1" ht="60" x14ac:dyDescent="0.2">
      <c r="A98" s="30">
        <v>64</v>
      </c>
      <c r="B98" s="31" t="s">
        <v>317</v>
      </c>
      <c r="C98" s="32" t="s">
        <v>318</v>
      </c>
      <c r="D98" s="33">
        <v>17.54</v>
      </c>
      <c r="E98" s="34">
        <v>4.99</v>
      </c>
      <c r="F98" s="33" t="s">
        <v>319</v>
      </c>
      <c r="G98" s="33">
        <v>5</v>
      </c>
      <c r="H98" s="33">
        <v>1</v>
      </c>
      <c r="I98" s="33" t="s">
        <v>320</v>
      </c>
      <c r="J98" s="33">
        <v>40</v>
      </c>
      <c r="K98" s="34">
        <v>18</v>
      </c>
      <c r="L98" s="34"/>
      <c r="M98" s="34"/>
      <c r="N98" s="34"/>
      <c r="O98" s="34"/>
      <c r="P98" s="34"/>
      <c r="Q98" s="34"/>
      <c r="R98" s="34"/>
      <c r="S98" s="34"/>
      <c r="T98" s="34"/>
      <c r="U98" s="34" t="s">
        <v>321</v>
      </c>
    </row>
    <row r="99" spans="1:21" s="21" customFormat="1" ht="72" x14ac:dyDescent="0.2">
      <c r="A99" s="30">
        <v>65</v>
      </c>
      <c r="B99" s="31" t="s">
        <v>322</v>
      </c>
      <c r="C99" s="32" t="s">
        <v>318</v>
      </c>
      <c r="D99" s="33">
        <v>7.79</v>
      </c>
      <c r="E99" s="34">
        <v>1.46</v>
      </c>
      <c r="F99" s="33" t="s">
        <v>323</v>
      </c>
      <c r="G99" s="33">
        <v>2</v>
      </c>
      <c r="H99" s="33"/>
      <c r="I99" s="33">
        <v>2</v>
      </c>
      <c r="J99" s="33">
        <v>17</v>
      </c>
      <c r="K99" s="34">
        <v>5</v>
      </c>
      <c r="L99" s="34"/>
      <c r="M99" s="34"/>
      <c r="N99" s="34"/>
      <c r="O99" s="34"/>
      <c r="P99" s="34"/>
      <c r="Q99" s="34"/>
      <c r="R99" s="34"/>
      <c r="S99" s="34"/>
      <c r="T99" s="34"/>
      <c r="U99" s="34" t="s">
        <v>324</v>
      </c>
    </row>
    <row r="100" spans="1:21" s="21" customFormat="1" ht="72" x14ac:dyDescent="0.2">
      <c r="A100" s="35">
        <v>66</v>
      </c>
      <c r="B100" s="36" t="s">
        <v>325</v>
      </c>
      <c r="C100" s="37">
        <v>1</v>
      </c>
      <c r="D100" s="38">
        <v>968.45</v>
      </c>
      <c r="E100" s="39">
        <v>170.24</v>
      </c>
      <c r="F100" s="38" t="s">
        <v>326</v>
      </c>
      <c r="G100" s="38">
        <v>968</v>
      </c>
      <c r="H100" s="38">
        <v>170</v>
      </c>
      <c r="I100" s="38" t="s">
        <v>327</v>
      </c>
      <c r="J100" s="38">
        <v>7685</v>
      </c>
      <c r="K100" s="39">
        <v>2294</v>
      </c>
      <c r="L100" s="39"/>
      <c r="M100" s="39"/>
      <c r="N100" s="39"/>
      <c r="O100" s="39"/>
      <c r="P100" s="39"/>
      <c r="Q100" s="39"/>
      <c r="R100" s="39"/>
      <c r="S100" s="39"/>
      <c r="T100" s="39"/>
      <c r="U100" s="39" t="s">
        <v>328</v>
      </c>
    </row>
    <row r="101" spans="1:21" s="21" customFormat="1" ht="36" x14ac:dyDescent="0.2">
      <c r="A101" s="44" t="s">
        <v>329</v>
      </c>
      <c r="B101" s="45"/>
      <c r="C101" s="45"/>
      <c r="D101" s="45"/>
      <c r="E101" s="45"/>
      <c r="F101" s="45"/>
      <c r="G101" s="40">
        <v>33498</v>
      </c>
      <c r="H101" s="40" t="s">
        <v>330</v>
      </c>
      <c r="I101" s="40" t="s">
        <v>331</v>
      </c>
      <c r="J101" s="40">
        <v>200432</v>
      </c>
      <c r="K101" s="40" t="s">
        <v>332</v>
      </c>
      <c r="L101" s="40"/>
      <c r="M101" s="40"/>
      <c r="N101" s="40"/>
      <c r="O101" s="40"/>
      <c r="P101" s="40"/>
      <c r="Q101" s="40"/>
      <c r="R101" s="40"/>
      <c r="S101" s="40"/>
      <c r="T101" s="40"/>
      <c r="U101" s="40" t="s">
        <v>333</v>
      </c>
    </row>
    <row r="102" spans="1:21" s="21" customFormat="1" x14ac:dyDescent="0.2">
      <c r="A102" s="44" t="s">
        <v>334</v>
      </c>
      <c r="B102" s="45"/>
      <c r="C102" s="45"/>
      <c r="D102" s="45"/>
      <c r="E102" s="45"/>
      <c r="F102" s="45"/>
      <c r="G102" s="40"/>
      <c r="H102" s="40"/>
      <c r="I102" s="40"/>
      <c r="J102" s="40">
        <v>200446</v>
      </c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</row>
    <row r="103" spans="1:21" s="21" customFormat="1" x14ac:dyDescent="0.2">
      <c r="A103" s="44" t="s">
        <v>335</v>
      </c>
      <c r="B103" s="45"/>
      <c r="C103" s="45"/>
      <c r="D103" s="45"/>
      <c r="E103" s="45"/>
      <c r="F103" s="45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</row>
    <row r="104" spans="1:21" s="21" customFormat="1" ht="36" x14ac:dyDescent="0.2">
      <c r="A104" s="44" t="s">
        <v>336</v>
      </c>
      <c r="B104" s="45"/>
      <c r="C104" s="45"/>
      <c r="D104" s="45"/>
      <c r="E104" s="45"/>
      <c r="F104" s="45"/>
      <c r="G104" s="40"/>
      <c r="H104" s="40"/>
      <c r="I104" s="40"/>
      <c r="J104" s="40">
        <v>14</v>
      </c>
      <c r="K104" s="40" t="s">
        <v>337</v>
      </c>
      <c r="L104" s="40"/>
      <c r="M104" s="40"/>
      <c r="N104" s="40"/>
      <c r="O104" s="40"/>
      <c r="P104" s="40"/>
      <c r="Q104" s="40"/>
      <c r="R104" s="40"/>
      <c r="S104" s="40"/>
      <c r="T104" s="40"/>
      <c r="U104" s="40"/>
    </row>
    <row r="105" spans="1:21" s="21" customFormat="1" x14ac:dyDescent="0.2">
      <c r="A105" s="44" t="s">
        <v>338</v>
      </c>
      <c r="B105" s="45"/>
      <c r="C105" s="45"/>
      <c r="D105" s="45"/>
      <c r="E105" s="45"/>
      <c r="F105" s="45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</row>
    <row r="106" spans="1:21" s="21" customFormat="1" x14ac:dyDescent="0.2">
      <c r="A106" s="44" t="s">
        <v>339</v>
      </c>
      <c r="B106" s="45"/>
      <c r="C106" s="45"/>
      <c r="D106" s="45"/>
      <c r="E106" s="45"/>
      <c r="F106" s="45"/>
      <c r="G106" s="40">
        <v>3466</v>
      </c>
      <c r="H106" s="40"/>
      <c r="I106" s="40"/>
      <c r="J106" s="40">
        <v>46705</v>
      </c>
      <c r="K106" s="40"/>
      <c r="L106" s="40"/>
      <c r="M106" s="40"/>
      <c r="N106" s="40"/>
      <c r="O106" s="40"/>
      <c r="P106" s="40"/>
      <c r="Q106" s="40"/>
      <c r="R106" s="40"/>
      <c r="S106" s="40"/>
      <c r="T106" s="40"/>
      <c r="U106" s="40"/>
    </row>
    <row r="107" spans="1:21" s="21" customFormat="1" x14ac:dyDescent="0.2">
      <c r="A107" s="44" t="s">
        <v>340</v>
      </c>
      <c r="B107" s="45"/>
      <c r="C107" s="45"/>
      <c r="D107" s="45"/>
      <c r="E107" s="45"/>
      <c r="F107" s="45"/>
      <c r="G107" s="40">
        <v>25280</v>
      </c>
      <c r="H107" s="40"/>
      <c r="I107" s="40"/>
      <c r="J107" s="40">
        <v>129979</v>
      </c>
      <c r="K107" s="40"/>
      <c r="L107" s="40"/>
      <c r="M107" s="40"/>
      <c r="N107" s="40"/>
      <c r="O107" s="40"/>
      <c r="P107" s="40"/>
      <c r="Q107" s="40"/>
      <c r="R107" s="40"/>
      <c r="S107" s="40"/>
      <c r="T107" s="40"/>
      <c r="U107" s="40"/>
    </row>
    <row r="108" spans="1:21" s="21" customFormat="1" x14ac:dyDescent="0.2">
      <c r="A108" s="44" t="s">
        <v>341</v>
      </c>
      <c r="B108" s="45"/>
      <c r="C108" s="45"/>
      <c r="D108" s="45"/>
      <c r="E108" s="45"/>
      <c r="F108" s="45"/>
      <c r="G108" s="40">
        <v>5139</v>
      </c>
      <c r="H108" s="40"/>
      <c r="I108" s="40"/>
      <c r="J108" s="40">
        <v>28993</v>
      </c>
      <c r="K108" s="40"/>
      <c r="L108" s="40"/>
      <c r="M108" s="40"/>
      <c r="N108" s="40"/>
      <c r="O108" s="40"/>
      <c r="P108" s="40"/>
      <c r="Q108" s="40"/>
      <c r="R108" s="40"/>
      <c r="S108" s="40"/>
      <c r="T108" s="40"/>
      <c r="U108" s="40"/>
    </row>
    <row r="109" spans="1:21" s="21" customFormat="1" x14ac:dyDescent="0.2">
      <c r="A109" s="42" t="s">
        <v>342</v>
      </c>
      <c r="B109" s="43"/>
      <c r="C109" s="43"/>
      <c r="D109" s="43"/>
      <c r="E109" s="43"/>
      <c r="F109" s="43"/>
      <c r="G109" s="41">
        <v>3558</v>
      </c>
      <c r="H109" s="41"/>
      <c r="I109" s="41"/>
      <c r="J109" s="41">
        <v>40850</v>
      </c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</row>
    <row r="110" spans="1:21" s="21" customFormat="1" x14ac:dyDescent="0.2">
      <c r="A110" s="42" t="s">
        <v>343</v>
      </c>
      <c r="B110" s="43"/>
      <c r="C110" s="43"/>
      <c r="D110" s="43"/>
      <c r="E110" s="43"/>
      <c r="F110" s="43"/>
      <c r="G110" s="41">
        <v>2243</v>
      </c>
      <c r="H110" s="41"/>
      <c r="I110" s="41"/>
      <c r="J110" s="41">
        <v>24149</v>
      </c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</row>
    <row r="111" spans="1:21" s="21" customFormat="1" x14ac:dyDescent="0.2">
      <c r="A111" s="42" t="s">
        <v>344</v>
      </c>
      <c r="B111" s="43"/>
      <c r="C111" s="43"/>
      <c r="D111" s="43"/>
      <c r="E111" s="43"/>
      <c r="F111" s="43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</row>
    <row r="112" spans="1:21" s="21" customFormat="1" x14ac:dyDescent="0.2">
      <c r="A112" s="44" t="s">
        <v>345</v>
      </c>
      <c r="B112" s="45"/>
      <c r="C112" s="45"/>
      <c r="D112" s="45"/>
      <c r="E112" s="45"/>
      <c r="F112" s="45"/>
      <c r="G112" s="40">
        <v>39076</v>
      </c>
      <c r="H112" s="40"/>
      <c r="I112" s="40"/>
      <c r="J112" s="40">
        <v>263549</v>
      </c>
      <c r="K112" s="40"/>
      <c r="L112" s="40"/>
      <c r="M112" s="40"/>
      <c r="N112" s="40"/>
      <c r="O112" s="40"/>
      <c r="P112" s="40"/>
      <c r="Q112" s="40"/>
      <c r="R112" s="40"/>
      <c r="S112" s="40"/>
      <c r="T112" s="40"/>
      <c r="U112" s="40"/>
    </row>
    <row r="113" spans="1:21" s="21" customFormat="1" x14ac:dyDescent="0.2">
      <c r="A113" s="44" t="s">
        <v>346</v>
      </c>
      <c r="B113" s="45"/>
      <c r="C113" s="45"/>
      <c r="D113" s="45"/>
      <c r="E113" s="45"/>
      <c r="F113" s="45"/>
      <c r="G113" s="40">
        <v>223</v>
      </c>
      <c r="H113" s="40"/>
      <c r="I113" s="40"/>
      <c r="J113" s="40">
        <v>1896</v>
      </c>
      <c r="K113" s="40"/>
      <c r="L113" s="40"/>
      <c r="M113" s="40"/>
      <c r="N113" s="40"/>
      <c r="O113" s="40"/>
      <c r="P113" s="40"/>
      <c r="Q113" s="40"/>
      <c r="R113" s="40"/>
      <c r="S113" s="40"/>
      <c r="T113" s="40"/>
      <c r="U113" s="40"/>
    </row>
    <row r="114" spans="1:21" s="21" customFormat="1" x14ac:dyDescent="0.2">
      <c r="A114" s="44" t="s">
        <v>347</v>
      </c>
      <c r="B114" s="45"/>
      <c r="C114" s="45"/>
      <c r="D114" s="45"/>
      <c r="E114" s="45"/>
      <c r="F114" s="45"/>
      <c r="G114" s="40">
        <v>39299</v>
      </c>
      <c r="H114" s="40"/>
      <c r="I114" s="40"/>
      <c r="J114" s="40">
        <v>265445</v>
      </c>
      <c r="K114" s="40"/>
      <c r="L114" s="40"/>
      <c r="M114" s="40"/>
      <c r="N114" s="40"/>
      <c r="O114" s="40"/>
      <c r="P114" s="40"/>
      <c r="Q114" s="40"/>
      <c r="R114" s="40"/>
      <c r="S114" s="40"/>
      <c r="T114" s="40"/>
      <c r="U114" s="40"/>
    </row>
    <row r="115" spans="1:21" s="21" customFormat="1" x14ac:dyDescent="0.2">
      <c r="A115" s="42" t="s">
        <v>348</v>
      </c>
      <c r="B115" s="43"/>
      <c r="C115" s="43"/>
      <c r="D115" s="43"/>
      <c r="E115" s="43"/>
      <c r="F115" s="43"/>
      <c r="G115" s="41">
        <v>39299</v>
      </c>
      <c r="H115" s="41"/>
      <c r="I115" s="41"/>
      <c r="J115" s="41">
        <v>265445</v>
      </c>
      <c r="K115" s="41"/>
      <c r="L115" s="41"/>
      <c r="M115" s="41"/>
      <c r="N115" s="41"/>
      <c r="O115" s="41"/>
      <c r="P115" s="41"/>
      <c r="Q115" s="41"/>
      <c r="R115" s="41"/>
      <c r="S115" s="41"/>
      <c r="T115" s="41"/>
      <c r="U115" s="41"/>
    </row>
    <row r="116" spans="1:21" s="21" customFormat="1" ht="12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</row>
    <row r="117" spans="1:21" s="21" customFormat="1" ht="12" x14ac:dyDescent="0.2">
      <c r="A117" s="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</row>
    <row r="118" spans="1:21" s="3" customFormat="1" ht="12" x14ac:dyDescent="0.2">
      <c r="A118" s="26" t="s">
        <v>24</v>
      </c>
    </row>
    <row r="119" spans="1:21" s="3" customFormat="1" ht="12" x14ac:dyDescent="0.2">
      <c r="A119" s="23"/>
    </row>
    <row r="120" spans="1:21" s="3" customFormat="1" ht="12" x14ac:dyDescent="0.2">
      <c r="A120" s="26" t="s">
        <v>25</v>
      </c>
    </row>
    <row r="121" spans="1:21" s="3" customFormat="1" ht="12" x14ac:dyDescent="0.2">
      <c r="A121" s="18"/>
      <c r="B121" s="23"/>
      <c r="C121" s="23"/>
      <c r="D121" s="23"/>
      <c r="E121" s="23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</row>
    <row r="122" spans="1:21" s="23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</sheetData>
  <mergeCells count="50">
    <mergeCell ref="G16:H16"/>
    <mergeCell ref="J16:K16"/>
    <mergeCell ref="J22:J23"/>
    <mergeCell ref="G21:I21"/>
    <mergeCell ref="G11:I11"/>
    <mergeCell ref="G15:H15"/>
    <mergeCell ref="J12:K12"/>
    <mergeCell ref="J15:K15"/>
    <mergeCell ref="G13:H13"/>
    <mergeCell ref="G14:H14"/>
    <mergeCell ref="J21:U21"/>
    <mergeCell ref="G22:G23"/>
    <mergeCell ref="J13:K13"/>
    <mergeCell ref="J14:K14"/>
    <mergeCell ref="G12:H12"/>
    <mergeCell ref="A21:A23"/>
    <mergeCell ref="B21:B23"/>
    <mergeCell ref="C21:C23"/>
    <mergeCell ref="D21:F21"/>
    <mergeCell ref="D22:D23"/>
    <mergeCell ref="A6:U6"/>
    <mergeCell ref="A7:U7"/>
    <mergeCell ref="A8:U8"/>
    <mergeCell ref="A9:U9"/>
    <mergeCell ref="J11:U11"/>
    <mergeCell ref="A25:U25"/>
    <mergeCell ref="A34:U34"/>
    <mergeCell ref="A38:U38"/>
    <mergeCell ref="A55:U55"/>
    <mergeCell ref="A56:U56"/>
    <mergeCell ref="A60:U60"/>
    <mergeCell ref="A64:U64"/>
    <mergeCell ref="A81:U81"/>
    <mergeCell ref="A87:U87"/>
    <mergeCell ref="A94:U94"/>
    <mergeCell ref="A101:F101"/>
    <mergeCell ref="A102:F102"/>
    <mergeCell ref="A103:F103"/>
    <mergeCell ref="A104:F104"/>
    <mergeCell ref="A105:F105"/>
    <mergeCell ref="A106:F106"/>
    <mergeCell ref="A107:F107"/>
    <mergeCell ref="A108:F108"/>
    <mergeCell ref="A109:F109"/>
    <mergeCell ref="A110:F110"/>
    <mergeCell ref="A111:F111"/>
    <mergeCell ref="A112:F112"/>
    <mergeCell ref="A113:F113"/>
    <mergeCell ref="A114:F114"/>
    <mergeCell ref="A115:F115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Саблина Анна Анатольевна</dc:creator>
  <cp:lastModifiedBy>Уварова Дарья Ильинична</cp:lastModifiedBy>
  <cp:lastPrinted>2011-09-08T07:56:05Z</cp:lastPrinted>
  <dcterms:created xsi:type="dcterms:W3CDTF">2003-01-28T12:33:10Z</dcterms:created>
  <dcterms:modified xsi:type="dcterms:W3CDTF">2019-08-13T11:46:32Z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