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3" l="1"/>
  <c r="H17" i="23" l="1"/>
  <c r="H18" i="23" s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<sst xmlns="http://schemas.openxmlformats.org/spreadsheetml/2006/main" count="61" uniqueCount="61">
  <si>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</si>
  <si>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</si>
  <si>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</si>
  <si>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</si>
  <si>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</si>
  <si>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</si>
  <si>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</si>
  <si>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</si>
  <si>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</si>
  <si>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</si>
  <si>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</si>
  <si>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</si>
  <si>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</si>
  <si>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</si>
  <si>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</si>
  <si>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</si>
  <si>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</si>
  <si>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</si>
  <si>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</si>
  <si>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</si>
  <si>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</si>
  <si>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</si>
  <si>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</si>
  <si>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</si>
  <si>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</si>
  <si>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</si>
  <si>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</si>
  <si>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</si>
  <si>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</si>
  <si>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</si>
  <si>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</si>
  <si>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</si>
  <si>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</si>
  <si>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</si>
  <si>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</si>
  <si>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</si>
  <si>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</si>
  <si>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</si>
  <si>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</si>
  <si>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</si>
  <si>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</si>
  <si>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</si>
  <si>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</si>
  <si>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</si>
  <si>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</si>
  <si>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</si>
  <si>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</si>
  <si>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</si>
  <si>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</si>
  <si>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</si>
  <si>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</si>
  <si>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</si>
  <si>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</si>
  <si>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</si>
  <si>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</si>
  <si>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Составлен (а) в ценах на 2 квартал 2020 года</t>
  </si>
  <si>
    <t>Резерв средств на непредвиденные расходы 2 %</t>
  </si>
  <si>
    <t>Итого</t>
  </si>
  <si>
    <t>Исп. Копылова Е.В.</t>
  </si>
  <si>
    <t>Коэффициент на производство работ в зимнее время 3,3%</t>
  </si>
  <si>
    <t xml:space="preserve">  Газопровод среднего давления от точки подключения до границы земельного участка по адресу: город Челябинск, Советский район, пос. Смолино,                                СНТ "Меридиан", улица 8, участок №279.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</si>
</sst>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43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4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43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G9" sqref="G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 t="s">
        <v>53</v>
      </c>
      <c r="F2" s="54"/>
      <c r="G2" s="54"/>
      <c r="H2" s="54"/>
    </row>
    <row r="3" spans="1:11" ht="20.25" customHeight="1" x14ac:dyDescent="0.25">
      <c r="A3" s="55" t="s">
        <v>52</v>
      </c>
      <c r="B3" s="55"/>
      <c r="C3" s="55"/>
      <c r="E3" s="55" t="s">
        <v>54</v>
      </c>
      <c r="F3" s="55"/>
      <c r="G3" s="55"/>
      <c r="H3" s="55"/>
    </row>
    <row r="5" spans="1:11" ht="30.75" customHeight="1" x14ac:dyDescent="0.25">
      <c r="A5" s="51" t="s">
        <v>60</v>
      </c>
      <c r="B5" s="51"/>
      <c r="C5" s="51"/>
      <c r="D5" s="51"/>
      <c r="E5" s="51"/>
      <c r="F5" s="51"/>
      <c r="G5" s="51"/>
      <c r="H5" s="51"/>
      <c r="I5" s="10"/>
      <c r="J5" s="10"/>
      <c r="K5" s="10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51</v>
      </c>
      <c r="B8" s="44"/>
      <c r="C8" s="44"/>
      <c r="D8" s="44"/>
      <c r="E8" s="44"/>
      <c r="F8" s="44"/>
      <c r="G8" s="44"/>
      <c r="H8" s="44"/>
    </row>
    <row r="10" spans="1:11" x14ac:dyDescent="0.25">
      <c r="D10" s="11" t="s">
        <v>16</v>
      </c>
      <c r="E10" s="11"/>
      <c r="F10" s="45">
        <f>H22</f>
        <v>521178.58999999997</v>
      </c>
      <c r="G10" s="45"/>
      <c r="H10" t="s">
        <v>19</v>
      </c>
    </row>
    <row r="11" spans="1:11" x14ac:dyDescent="0.25">
      <c r="A11" t="s">
        <v>55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50</v>
      </c>
      <c r="C16" s="1" t="s">
        <v>8</v>
      </c>
      <c r="D16" s="9">
        <v>411344</v>
      </c>
      <c r="E16" s="9">
        <f>H16-D16</f>
        <v>853</v>
      </c>
      <c r="F16" s="9"/>
      <c r="G16" s="9"/>
      <c r="H16" s="9">
        <v>412197</v>
      </c>
      <c r="I16" s="4"/>
      <c r="J16" s="4"/>
    </row>
    <row r="17" spans="1:10" ht="15.75" customHeight="1" x14ac:dyDescent="0.25">
      <c r="A17" s="31"/>
      <c r="B17" s="13"/>
      <c r="C17" s="32" t="s">
        <v>59</v>
      </c>
      <c r="D17" s="9"/>
      <c r="E17" s="9"/>
      <c r="F17" s="9"/>
      <c r="G17" s="9"/>
      <c r="H17" s="9">
        <f>ROUND(H16/100*3.3,2)</f>
        <v>13602.5</v>
      </c>
      <c r="I17" s="4"/>
      <c r="J17" s="4"/>
    </row>
    <row r="18" spans="1:10" ht="15.75" customHeight="1" x14ac:dyDescent="0.25">
      <c r="A18" s="31"/>
      <c r="B18" s="13"/>
      <c r="C18" s="32" t="s">
        <v>57</v>
      </c>
      <c r="D18" s="9"/>
      <c r="E18" s="9"/>
      <c r="F18" s="9"/>
      <c r="G18" s="9"/>
      <c r="H18" s="9">
        <f>H17+H16</f>
        <v>425799.5</v>
      </c>
      <c r="I18" s="4"/>
      <c r="J18" s="4"/>
    </row>
    <row r="19" spans="1:10" ht="15.75" customHeight="1" x14ac:dyDescent="0.25">
      <c r="A19" s="31"/>
      <c r="B19" s="30"/>
      <c r="C19" s="32" t="s">
        <v>56</v>
      </c>
      <c r="D19" s="9"/>
      <c r="E19" s="9"/>
      <c r="F19" s="9"/>
      <c r="G19" s="9"/>
      <c r="H19" s="9">
        <f>ROUND(H18/100*2,2)</f>
        <v>8515.99</v>
      </c>
      <c r="I19" s="4"/>
      <c r="J19" s="4"/>
    </row>
    <row r="20" spans="1:10" ht="15.75" customHeight="1" x14ac:dyDescent="0.25">
      <c r="A20" s="36" t="s">
        <v>47</v>
      </c>
      <c r="B20" s="37"/>
      <c r="C20" s="3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434315.49</v>
      </c>
      <c r="I20" s="4"/>
      <c r="J20" s="4"/>
    </row>
    <row r="21" spans="1:10" ht="15.75" customHeight="1" x14ac:dyDescent="0.25">
      <c r="A21" s="39" t="s">
        <v>42</v>
      </c>
      <c r="B21" s="40"/>
      <c r="C21" s="41"/>
      <c r="D21" s="5"/>
      <c r="E21" s="5"/>
      <c r="F21" s="5"/>
      <c r="G21" s="5"/>
      <c r="H21" s="28">
        <f>ROUND(H20*20%,2)</f>
        <v>86863.1</v>
      </c>
      <c r="I21" s="4"/>
      <c r="J21" s="4"/>
    </row>
    <row r="22" spans="1:10" ht="15.75" customHeight="1" x14ac:dyDescent="0.25">
      <c r="A22" s="36" t="s">
        <v>48</v>
      </c>
      <c r="B22" s="38"/>
      <c r="C22" s="42"/>
      <c r="D22" s="5"/>
      <c r="E22" s="5"/>
      <c r="F22" s="5"/>
      <c r="G22" s="5"/>
      <c r="H22" s="28">
        <f>H20+H21</f>
        <v>521178.58999999997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58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Катя</cp:lastModifiedBy>
  <cp:lastPrinted>2019-05-17T10:33:38Z</cp:lastPrinted>
  <dcterms:created xsi:type="dcterms:W3CDTF">2015-09-28T09:43:35Z</dcterms:created>
  <dcterms:modified xsi:type="dcterms:W3CDTF">2020-09-10T18:22:57Z</dcterms:modified>
</cp:coreProperties>
</file>