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Profiles\DZal\Desktop\867 АП\"/>
    </mc:Choice>
  </mc:AlternateContent>
  <bookViews>
    <workbookView xWindow="-120" yWindow="-120" windowWidth="20730" windowHeight="11160" tabRatio="771"/>
  </bookViews>
  <sheets>
    <sheet name="Мои данные" sheetId="8" r:id="rId1"/>
  </sheets>
  <definedNames>
    <definedName name="_xlnm.Print_Titles" localSheetId="0">'Мои данные'!$23:$23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5" i="8" l="1"/>
  <c r="G15" i="8"/>
  <c r="J13" i="8"/>
  <c r="G13" i="8"/>
  <c r="J12" i="8"/>
  <c r="G12" i="8"/>
  <c r="J11" i="8"/>
  <c r="G11" i="8"/>
  <c r="J173" i="8"/>
  <c r="G173" i="8"/>
  <c r="J172" i="8"/>
  <c r="G172" i="8"/>
  <c r="J14" i="8"/>
  <c r="G14" i="8"/>
  <c r="A18" i="8"/>
</calcChain>
</file>

<file path=xl/comments1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  <author>Alex Sosedko</author>
  </authors>
  <commentList>
    <comment ref="A2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 shape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V14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4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Y14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Z14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G1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V15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W15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Y1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Z1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L18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B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&lt;Ед. измерения по расценке&gt;
&lt;Формула расчета стоимости единицы&gt;</t>
        </r>
      </text>
    </comment>
    <comment ref="C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&lt;Количество всего (физ. объем) по позиции&gt;
&lt;Формула расчета физ. объема&gt;
</t>
        </r>
      </text>
    </comment>
    <comment ref="D23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E23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F23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G23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</t>
        </r>
      </text>
    </comment>
    <comment ref="H23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I23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J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</t>
        </r>
      </text>
    </comment>
    <comment ref="K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U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54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154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H154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I154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J154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K154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U154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A175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300 атрибут 970 значение&gt; _________________ /&lt;подпись 300 значение&gt;/</t>
        </r>
      </text>
    </comment>
    <comment ref="A177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310 атрибут 970 значение&gt; _________________ /&lt;подпись 310 значение&gt;/</t>
        </r>
      </text>
    </comment>
  </commentList>
</comments>
</file>

<file path=xl/sharedStrings.xml><?xml version="1.0" encoding="utf-8"?>
<sst xmlns="http://schemas.openxmlformats.org/spreadsheetml/2006/main" count="647" uniqueCount="577">
  <si>
    <t>Всего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</si>
  <si>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</si>
  <si>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</si>
  <si>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</si>
  <si>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</si>
  <si>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</si>
  <si>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</si>
  <si>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</si>
  <si>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</si>
  <si>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</si>
  <si>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</si>
  <si>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</si>
  <si>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</si>
  <si>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</si>
  <si>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</si>
  <si>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</si>
  <si>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</si>
  <si>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</si>
  <si>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(локальный сметный расчет)</t>
  </si>
  <si>
    <t>в т.ч. оборудование</t>
  </si>
  <si>
    <t>монтажных работ</t>
  </si>
  <si>
    <t>% НР</t>
  </si>
  <si>
    <t>% СП</t>
  </si>
  <si>
    <t>Стройка:Газопровод низкого давления от точки подключения до границы земельного участка по адресу:  г. Челябинск, Курчатовский район, ул. Косарева 51</t>
  </si>
  <si>
    <t>Объект:Газопровод низкого давления от точки подключения до границы земельного участка по адресу:  г. Челябинск, Курчатовский район, ул. Косарева 51</t>
  </si>
  <si>
    <t>ЛОКАЛЬНАЯ СМЕТА №1</t>
  </si>
  <si>
    <t>на Косарева 51 изменение 1</t>
  </si>
  <si>
    <t>Основание:008.01.19 - ТП - ГСН</t>
  </si>
  <si>
    <t>Составил:  _________________ /И.В. Данильченко/</t>
  </si>
  <si>
    <t>Проверил:  _________________ /А.В. Бунаков/</t>
  </si>
  <si>
    <t>Раздел 1. ЗЕМЛЯНЫЕ РАБОТЫ</t>
  </si>
  <si>
    <t>ТЕР01-02-057-03
Разработка грунта вручную в траншеях глубиной до 2 м без креплений с откосами, группа грунтов: 3
100 м3 грунта</t>
  </si>
  <si>
    <t>1,288
128,8 / 100</t>
  </si>
  <si>
    <t>ТЕР01-01-009-15
Разработка грунта в траншеях экскаватором «обратная лопата» с ковшом вместимостью 0,5 (0,5-0,63) м3, в отвал группа грунтов: 3
1000 м3 грунта</t>
  </si>
  <si>
    <t>0,6696
669,6 / 1000</t>
  </si>
  <si>
    <t>4866,54
_____
645,52</t>
  </si>
  <si>
    <t>3259
_____
432</t>
  </si>
  <si>
    <t>20302
_____
6207</t>
  </si>
  <si>
    <t>ТЕР23-01-001-01
Устройство основания под трубопроводы: песчаного, h=0.1 м
10 м3 основания</t>
  </si>
  <si>
    <t>1,38
13,8 / 10</t>
  </si>
  <si>
    <t>105,37
_____
1287</t>
  </si>
  <si>
    <t>39,04
_____
4,26</t>
  </si>
  <si>
    <t>145
_____
1776</t>
  </si>
  <si>
    <t>54
_____
6</t>
  </si>
  <si>
    <t>2090
_____
5293</t>
  </si>
  <si>
    <t>261
_____
84</t>
  </si>
  <si>
    <t>ТЕР01-02-061-02
Засыпка вручную траншей, пазух котлованов и ям, (присыпка газопровода песком вручную на h=0.2 м) на выходе из земли песком (в т.ч. обсыпка песком контрольных трубок)_x000D_
группа грунтов: 2
100 м3 грунта</t>
  </si>
  <si>
    <t>0,505
(44,6+2,1+3,8) / 100</t>
  </si>
  <si>
    <t>ТССЦ-408-0122
Песок природный для строительных работ средний
м3</t>
  </si>
  <si>
    <t>55,55
(44,6+2,1+3,8)*1,1</t>
  </si>
  <si>
    <t xml:space="preserve">
_____
117</t>
  </si>
  <si>
    <t xml:space="preserve">
_____
6499</t>
  </si>
  <si>
    <t xml:space="preserve">
_____
19371</t>
  </si>
  <si>
    <t>ТЕР01-01-033-05
Засыпка траншей и котлованов с перемещением грунта до 5 м бульдозерами мощностью 79 (108) кВт (л.с.), 2 группа грунтов
1000 м3 грунта</t>
  </si>
  <si>
    <t>0,7341
734,1 / 1000</t>
  </si>
  <si>
    <t>367,67
_____
68,26</t>
  </si>
  <si>
    <t>270
_____
50</t>
  </si>
  <si>
    <t>2262
_____
720</t>
  </si>
  <si>
    <t>ТЕР01-02-005-01
Уплотнение грунта пневматическими трамбовками, группа грунтов: 1-2
100 м3 уплотненного грунта</t>
  </si>
  <si>
    <t>7,846
(734,1+44,6+2,1+3,8) / 100</t>
  </si>
  <si>
    <t>199,9
_____
36,97</t>
  </si>
  <si>
    <t>1568
_____
290</t>
  </si>
  <si>
    <t>11140
_____
4165</t>
  </si>
  <si>
    <t>ТССЦпг-01-01-01-039
Погрузочные работы при автомобильных перевозках: грунта растительного слоя (земля, перегной)
1 т груза</t>
  </si>
  <si>
    <t>112,525
64,3*1,75</t>
  </si>
  <si>
    <t>ТЕР01-01-016-02
Работа на отвале, группа грунтов: 2-3
1000 м3 грунта</t>
  </si>
  <si>
    <t>0,0643
64,3 / 1000</t>
  </si>
  <si>
    <t>35,99
_____
4,88</t>
  </si>
  <si>
    <t>357,63
_____
64,83</t>
  </si>
  <si>
    <t>2
_____
1</t>
  </si>
  <si>
    <t>23
_____
4</t>
  </si>
  <si>
    <t>33
_____
2</t>
  </si>
  <si>
    <t>192
_____
60</t>
  </si>
  <si>
    <t>ТССЦпг-03-21-01-005
Перевозка грузов автомобилями-самосвалами грузоподъемностью 10 т, работающих вне карьера, на расстояние: до 5 км I класс груза
1 т груза</t>
  </si>
  <si>
    <t>ТЕР01-02-066-02
Крепление инвентарными щитами стенок котлованов шириной до 2 м в грунтах: устойчивых
100 м2 креплений</t>
  </si>
  <si>
    <t>2,349
234,9 / 100</t>
  </si>
  <si>
    <t>217,76
_____
104,28</t>
  </si>
  <si>
    <t>83,26
_____
4,74</t>
  </si>
  <si>
    <t>512
_____
244</t>
  </si>
  <si>
    <t>196
_____
11</t>
  </si>
  <si>
    <t>7350
_____
1911</t>
  </si>
  <si>
    <t>1185
_____
160</t>
  </si>
  <si>
    <t>ТССЦ-203-0511
Щиты из досок толщиной 25 мм
м2</t>
  </si>
  <si>
    <t>10,336
51,68*0,2</t>
  </si>
  <si>
    <t xml:space="preserve">
_____
66</t>
  </si>
  <si>
    <t xml:space="preserve">
_____
682</t>
  </si>
  <si>
    <t xml:space="preserve">
_____
4050</t>
  </si>
  <si>
    <t>ТЕР27-09-012-01
Установка табличек
100 знаков</t>
  </si>
  <si>
    <t>0,14
14 / 100</t>
  </si>
  <si>
    <t>743,82
_____
489,12</t>
  </si>
  <si>
    <t>104
_____
69</t>
  </si>
  <si>
    <t>1496
_____
498</t>
  </si>
  <si>
    <t>ТССЦ-101-4306
Знаки  информационные
шт.</t>
  </si>
  <si>
    <t xml:space="preserve">
_____
99,9</t>
  </si>
  <si>
    <t xml:space="preserve">
_____
1399</t>
  </si>
  <si>
    <t xml:space="preserve">
_____
4460</t>
  </si>
  <si>
    <t>ТЕР22-06-011-01
Подвешивание подземных коммуникаций при пересечении их трассой трубопровода, площадь сечения коробов: до 0,1 м2
1 м короба</t>
  </si>
  <si>
    <t>13,8
_____
52,34</t>
  </si>
  <si>
    <t>36,12
_____
1,92</t>
  </si>
  <si>
    <t>83
_____
314</t>
  </si>
  <si>
    <t>217
_____
12</t>
  </si>
  <si>
    <t>1190
_____
2805</t>
  </si>
  <si>
    <t>1222
_____
165</t>
  </si>
  <si>
    <t>ТЕРр66-38-2
Заполнение трубопроводов или межтрубного пространства при трубах в футляре: бетоном- защита выхода из земли от наезда машин бетоном
1 м3 заполнения</t>
  </si>
  <si>
    <t>26,1
_____
547,38</t>
  </si>
  <si>
    <t>79,18
_____
11,74</t>
  </si>
  <si>
    <t>3
_____
65</t>
  </si>
  <si>
    <t>9
_____
1</t>
  </si>
  <si>
    <t>44
_____
330</t>
  </si>
  <si>
    <t>60
_____
20</t>
  </si>
  <si>
    <t>Раздел 2. ПРОКЛАДКА ПЭ УЧАСТКОВ ГАЗОПРОВОДА Ф63Х5.8 мм</t>
  </si>
  <si>
    <t>Прокладка газопровода ПЭ63х5.8 мм в траншее</t>
  </si>
  <si>
    <t>ТЕР24-02-034-01
Укладка газопроводов из одиночных полиэтиленовых труб в траншею, диаметр газопровода: до 110 мм
100 м газопровода</t>
  </si>
  <si>
    <t>1,741
174,1 / 100</t>
  </si>
  <si>
    <t>ТССЦ-507-3726
Труба напорная из полиэтилена PE 100 для газопроводов ПЭ100 SDR11, размером 63х5,8 мм (ГОСТ Р 50838-95)
м</t>
  </si>
  <si>
    <t>177,582
174,1*1,02</t>
  </si>
  <si>
    <t xml:space="preserve">
_____
32,47</t>
  </si>
  <si>
    <t xml:space="preserve">
_____
5766</t>
  </si>
  <si>
    <t xml:space="preserve">
_____
23677</t>
  </si>
  <si>
    <t>ТЕР24-02-005-02
Установка НСПС на газопроводе из полиэтиленовых труб в горизонтальной плоскости, диаметр отвода: 63 мм
1 отвод</t>
  </si>
  <si>
    <t>16,54
_____
180,9</t>
  </si>
  <si>
    <t>17
_____
181</t>
  </si>
  <si>
    <t>238
_____
364</t>
  </si>
  <si>
    <t>ТССЦ-507-0778
Переход «полиэтилен-сталь 63х57»
шт.</t>
  </si>
  <si>
    <t xml:space="preserve">
_____
385</t>
  </si>
  <si>
    <t xml:space="preserve">
_____
289</t>
  </si>
  <si>
    <t>ТЕР24-02-005-02
Установка отвода на газопроводе из полиэтиленовых труб в горизонтальной плоскости, диаметр отвода: 63 мм
1 отвод
39,58 = 212,58 - 1 x 173,00</t>
  </si>
  <si>
    <t>16,54
_____
7,9</t>
  </si>
  <si>
    <t>99
_____
47</t>
  </si>
  <si>
    <t>1426
_____
227</t>
  </si>
  <si>
    <t>ТССЦ-507-0817
Отвод литой 90° из полиэтилена с закладными электронагревателями, диаметр 63 мм
шт.</t>
  </si>
  <si>
    <t xml:space="preserve">
_____
302,06</t>
  </si>
  <si>
    <t xml:space="preserve">
_____
1812</t>
  </si>
  <si>
    <t xml:space="preserve">
_____
4485</t>
  </si>
  <si>
    <t>ТЕР24-02-005-02
Установка заглушки, диаметр 63м_x000D_
1 шт. на врезку
1 заглушка</t>
  </si>
  <si>
    <t>ТССЦ-507-0722
Заглушка полиэтиленовая с удлиненным хвостовиком SDR 11, диаметр 63 мм (ТУ2248-001-18425183-01)
шт.</t>
  </si>
  <si>
    <t xml:space="preserve">
_____
26,36</t>
  </si>
  <si>
    <t xml:space="preserve">
_____
26</t>
  </si>
  <si>
    <t xml:space="preserve">
_____
68</t>
  </si>
  <si>
    <t>ТССЦ-507-2625
Муфты полиэтиленовые с закладными электронагревателями для труб диаметром 63 мм
шт.</t>
  </si>
  <si>
    <t xml:space="preserve">
_____
173</t>
  </si>
  <si>
    <t xml:space="preserve">
_____
346</t>
  </si>
  <si>
    <t xml:space="preserve">
_____
652</t>
  </si>
  <si>
    <t>ТЕРм10-06-048-05
Укладка сигнальной ленты "Газ" (применительно - п. 1.10.98 в т.ч. к ТЕРм 10). Прокладка волоконно-оптических кабелей в траншее
1 км кабеля</t>
  </si>
  <si>
    <t>0,1981
198,1/1000</t>
  </si>
  <si>
    <t>87,77
_____
5,85</t>
  </si>
  <si>
    <t>410,69
_____
41,06</t>
  </si>
  <si>
    <t>17
_____
2</t>
  </si>
  <si>
    <t>81
_____
8</t>
  </si>
  <si>
    <t>455
_____
117</t>
  </si>
  <si>
    <t>ТССЦ-507-3538
Лента сигнальная "Газ" ЛСГ 200
м</t>
  </si>
  <si>
    <t xml:space="preserve">
_____
0,3</t>
  </si>
  <si>
    <t xml:space="preserve">
_____
59</t>
  </si>
  <si>
    <t xml:space="preserve">
_____
248</t>
  </si>
  <si>
    <t>Раздел 3. ННБ</t>
  </si>
  <si>
    <t>ТЕР04-01-074-01
Монтаж машины горизонтального бурения прессово-шнекового типа РВА
1 машина</t>
  </si>
  <si>
    <t>1258,5
_____
84,92</t>
  </si>
  <si>
    <t>3775
_____
255</t>
  </si>
  <si>
    <t>22328
_____
3658</t>
  </si>
  <si>
    <t>ТЕР04-01-075-01
Демонтаж машины горизонтального бурения прессово-шнекового типа РВА
1 машина
427,45 = 923,87 - 2,58 x 177,11 - 1,92 x 20,56</t>
  </si>
  <si>
    <t>ТЕР04-01-076-01
Бурение пилотной скважины машиной горизонтального бурения прессово-шнековой с усилием продавливания 203 ТС (2000кН) фирмы SHMIDT, KRANZ-GRUPPE
100 м бурения скважины</t>
  </si>
  <si>
    <t>0,746
74,6 / 100</t>
  </si>
  <si>
    <t>130,51
_____
4,76</t>
  </si>
  <si>
    <t>9351,3
_____
178,38</t>
  </si>
  <si>
    <t>97
_____
4</t>
  </si>
  <si>
    <t>6976
_____
133</t>
  </si>
  <si>
    <t>1398
_____
26</t>
  </si>
  <si>
    <t>17030
_____
1911</t>
  </si>
  <si>
    <t>ТЕР04-01-077-09
Бурение с предварительным расширением скважины длиной 50 м машиной горизонтального бурения прессово-шнековой с усилием продавливания 203 ТС (2000кН) фирмы SHMIDT, KRANZ-GRUPPE трехступенчатым методом с одновременным продавливанием отрезков (длиной по 4 м), сваренных между собой стальных трубопроводов диаметром: 325 мм
100 м бурения скважины
38 861,08 = 41 293,10 - 31,43 x 31,16 - 22,9 x 34,63 - 8,5 x 1,29 - 5,62 x 6,20 - 0,0368 x 11 520,00 - 1,88 x 101,00</t>
  </si>
  <si>
    <t>737,15
_____
26,79</t>
  </si>
  <si>
    <t>26139,59
_____
499,97</t>
  </si>
  <si>
    <t>550
_____
20</t>
  </si>
  <si>
    <t>19500
_____
373</t>
  </si>
  <si>
    <t>7898
_____
147</t>
  </si>
  <si>
    <t>48192
_____
5358</t>
  </si>
  <si>
    <t>ТССЦ-110-0245
Полимер для стабилизации буровых скважин «ФИЛЬТР ЧЕК»
т</t>
  </si>
  <si>
    <t>0,31332
0,0042*74,6</t>
  </si>
  <si>
    <t xml:space="preserve">
_____
39779,38</t>
  </si>
  <si>
    <t xml:space="preserve">
_____
12464</t>
  </si>
  <si>
    <t xml:space="preserve">
_____
57228</t>
  </si>
  <si>
    <t>ТССЦ-109-0012
Глина бентонитовая марки ПБМГ
т</t>
  </si>
  <si>
    <t>1,7904
0,024*74,6</t>
  </si>
  <si>
    <t xml:space="preserve">
_____
1180</t>
  </si>
  <si>
    <t xml:space="preserve">
_____
2113</t>
  </si>
  <si>
    <t xml:space="preserve">
_____
23408</t>
  </si>
  <si>
    <t xml:space="preserve">
_____
2422</t>
  </si>
  <si>
    <t xml:space="preserve">
_____
9946</t>
  </si>
  <si>
    <t>ТЕР24-02-004-01
Механическая резка полиэтиленовых труб , диаметр труб: до 63 мм
1 конец</t>
  </si>
  <si>
    <t>ТЕР24-02-003-01
Выравнивание концов полиэтиленовых труб , диаметр труб: до 63 мм
1 конец</t>
  </si>
  <si>
    <t>ТЕР24-02-001-01
Сварка «встык» полиэтиленовых труб нагревательным элементом: при ручном управлении процессом сварки, диаметр труб 63 мм
1 соединение</t>
  </si>
  <si>
    <t>Устройство ПЭ футляров Ф110*10,0 мм длиной 2, 15,7 и 22,6 м</t>
  </si>
  <si>
    <t>ТЕР22-05-003-01
Протаскивание в футляр  труб
100 м трубы, уложенной в футляр</t>
  </si>
  <si>
    <t>0,403
(15,7+22,6+2) / 100</t>
  </si>
  <si>
    <t>1026,3
_____
1111,06</t>
  </si>
  <si>
    <t>414
_____
448</t>
  </si>
  <si>
    <t>5940
_____
2602</t>
  </si>
  <si>
    <t>ТССЦ-507-3729
Труба напорная из полиэтилена PE 100 для газопроводов ПЭ100 SDR11, размером 110х10,0 мм (ГОСТ Р 50838-95)
м</t>
  </si>
  <si>
    <t>40,3
15,7+22,6+2</t>
  </si>
  <si>
    <t xml:space="preserve">
_____
97,09</t>
  </si>
  <si>
    <t xml:space="preserve">
_____
3913</t>
  </si>
  <si>
    <t xml:space="preserve">
_____
16138</t>
  </si>
  <si>
    <t>ТЕР22-05-004-01
Заделка битумом и прядью концов футляра диаметром: 110 мм
1 футляр</t>
  </si>
  <si>
    <t>9,01
_____
43,88</t>
  </si>
  <si>
    <t>27
_____
132</t>
  </si>
  <si>
    <t>389
_____
644</t>
  </si>
  <si>
    <t>ТССЦ-101-2489
Лента поливинилхлоридная липкая толщиной 0,4 мм
м2</t>
  </si>
  <si>
    <t>2,4975
0.15*1.110*15</t>
  </si>
  <si>
    <t xml:space="preserve">
_____
15,4</t>
  </si>
  <si>
    <t xml:space="preserve">
_____
38</t>
  </si>
  <si>
    <t xml:space="preserve">
_____
103</t>
  </si>
  <si>
    <t>ТССЦ-101-0309
Канаты пеньковые пропитанные
т</t>
  </si>
  <si>
    <t>0,00405
30*0.9*15/100/1000</t>
  </si>
  <si>
    <t xml:space="preserve">
_____
33750</t>
  </si>
  <si>
    <t xml:space="preserve">
_____
137</t>
  </si>
  <si>
    <t xml:space="preserve">
_____
601</t>
  </si>
  <si>
    <t>Установка контрольной трубки - 2 шт</t>
  </si>
  <si>
    <t>ТЕР24-02-007-02
Установка седелок крановых полиэтиленовых с закладными нагревателями на газопроводе из полиэтиленовых труб , диаметры соединяемых труб: 110х32, 110х63 мм
1 соединение</t>
  </si>
  <si>
    <t>18,33
_____
3,16</t>
  </si>
  <si>
    <t>37
_____
6</t>
  </si>
  <si>
    <t>526
_____
31</t>
  </si>
  <si>
    <t>ТССЦ-507-0850
Седелка полиэтиленовая с ответной нижней частью Д=110х32 мм
шт.</t>
  </si>
  <si>
    <t xml:space="preserve">
_____
472,15</t>
  </si>
  <si>
    <t xml:space="preserve">
_____
944</t>
  </si>
  <si>
    <t xml:space="preserve">
_____
4180</t>
  </si>
  <si>
    <t>ТЕР24-02-005-01
Установка НСПС на газопроводе из полиэтиленовых труб в горизонтальной плоскости, диаметр отвода: 32 мм
1 отвод
22,70 = 138,70 - 1 x 116,00</t>
  </si>
  <si>
    <t>10,66
_____
3,95</t>
  </si>
  <si>
    <t>21
_____
8</t>
  </si>
  <si>
    <t>306
_____
38</t>
  </si>
  <si>
    <t>ТССЦ-507-0760
Неразъемное соединение «полиэтилен-сталь» SDR 11 32/СТ32(ТУ2248-025-00203536-96)
шт.</t>
  </si>
  <si>
    <t xml:space="preserve">
_____
770</t>
  </si>
  <si>
    <t xml:space="preserve">
_____
576</t>
  </si>
  <si>
    <t>ТССЦ-507-2624
Муфты полиэтиленовые с закладными электронагревателями для труб диаметром 32 мм
шт.</t>
  </si>
  <si>
    <t xml:space="preserve">
_____
116</t>
  </si>
  <si>
    <t xml:space="preserve">
_____
232</t>
  </si>
  <si>
    <t xml:space="preserve">
_____
244</t>
  </si>
  <si>
    <t>ТЕР24-02-030-01
Укладка в траншею изолированных стальных газопроводов условным диаметром: до 50 мм
100 м трубопровода
1 151,80 = 6 306,84 - 101 x 51,04</t>
  </si>
  <si>
    <t>0,045
(2,29+2,21) / 100</t>
  </si>
  <si>
    <t>227,93
_____
4,03</t>
  </si>
  <si>
    <t>919,84
_____
102,06</t>
  </si>
  <si>
    <t>10
_____
1</t>
  </si>
  <si>
    <t>41
_____
5</t>
  </si>
  <si>
    <t>147
_____
1</t>
  </si>
  <si>
    <t>242
_____
66</t>
  </si>
  <si>
    <t>ТССЦ-103-0015
Трубы стальные сварные водогазопроводные с резьбой черные обыкновенные (неоцинкованные), диаметр условного прохода 25 мм, толщина стенки 3,2 мм
м</t>
  </si>
  <si>
    <t>4,5
2,29+2,21</t>
  </si>
  <si>
    <t xml:space="preserve">
_____
17,6</t>
  </si>
  <si>
    <t xml:space="preserve">
_____
79</t>
  </si>
  <si>
    <t xml:space="preserve">
_____
404</t>
  </si>
  <si>
    <t>ТЕР24-02-021-01
Изоляция комбинированным мастично-ленточным материалом типа ленты «Лиам» сварных стыков газопроводов условным диаметром: 50-200 мм
1 м2</t>
  </si>
  <si>
    <t>0,35325
0.025*3.14*4.5</t>
  </si>
  <si>
    <t>23,4
_____
180,68</t>
  </si>
  <si>
    <t>88,16
_____
14,3</t>
  </si>
  <si>
    <t>8
_____
64</t>
  </si>
  <si>
    <t>31
_____
5</t>
  </si>
  <si>
    <t>119
_____
213</t>
  </si>
  <si>
    <t>176
_____
73</t>
  </si>
  <si>
    <t>ТЕР24-02-081-01
Устройство контрольной трубки на кожухе перехода газопровода
1 установка
339,05 = 437,71 - 1 x 95,73 - 0,001 x 592,00 - 0,02 x 117,00</t>
  </si>
  <si>
    <t>18,31
_____
248,94</t>
  </si>
  <si>
    <t>71,8
_____
4,08</t>
  </si>
  <si>
    <t>37
_____
497</t>
  </si>
  <si>
    <t>144
_____
8</t>
  </si>
  <si>
    <t>526
_____
2987</t>
  </si>
  <si>
    <t>788
_____
117</t>
  </si>
  <si>
    <t>ТССЦ-401-0005
Бетон тяжелый, класс В12,5 (М150)
м3</t>
  </si>
  <si>
    <t xml:space="preserve">
_____
592</t>
  </si>
  <si>
    <t xml:space="preserve">
_____
47</t>
  </si>
  <si>
    <t xml:space="preserve">
_____
236</t>
  </si>
  <si>
    <t xml:space="preserve">
_____
304</t>
  </si>
  <si>
    <t xml:space="preserve">
_____
907</t>
  </si>
  <si>
    <t>Раздел 4. ПРОКЛАДКА СТАЛЬНОГО УЧАСТКА ГАЗОПРОВОДА НИЗКОГО ДАВЛЕНИЯ Ф57х3.5 мм</t>
  </si>
  <si>
    <t>Стальной участок на врезке</t>
  </si>
  <si>
    <t>0,026
2,6 / 100</t>
  </si>
  <si>
    <t>24
_____
3</t>
  </si>
  <si>
    <t>85
_____
1</t>
  </si>
  <si>
    <t>140
_____
38</t>
  </si>
  <si>
    <t>ТССЦ-103-0139
Трубы стальные электросварные прямошовные со снятой фаской из стали марок БСт2кп-БСт4кп и БСт2пс-БСт4пс наружный диаметр 57 мм, толщина стенки 3,5 мм
м</t>
  </si>
  <si>
    <t>2,626
2,6*1,01</t>
  </si>
  <si>
    <t xml:space="preserve">
_____
30,2</t>
  </si>
  <si>
    <t xml:space="preserve">
_____
503</t>
  </si>
  <si>
    <t>0,48672
0.18*2.6+0.18*0.104</t>
  </si>
  <si>
    <t>11
_____
88</t>
  </si>
  <si>
    <t>43
_____
7</t>
  </si>
  <si>
    <t>164
_____
293</t>
  </si>
  <si>
    <t>243
_____
100</t>
  </si>
  <si>
    <t>Устройство футляра Ф108х4.0 мм на выходе газопровода Ф57х3.5 мм из земли, - 1 шт</t>
  </si>
  <si>
    <t>ТССЦ-103-0161
Трубы стальные электросварные прямошовные со снятой фаской из стали марок БСт2кп-БСт4кп и БСт2пс-БСт4пс наружный диаметр 108 мм, толщина стенки 4 мм
м</t>
  </si>
  <si>
    <t xml:space="preserve">
_____
67,3</t>
  </si>
  <si>
    <t xml:space="preserve">
_____
61</t>
  </si>
  <si>
    <t>ТЕР22-05-003-01
Протаскивание в футляр стальных труб диаметром: 100 мм
100 м трубы, уложенной в футляр</t>
  </si>
  <si>
    <t>0,009
0,9 / 100</t>
  </si>
  <si>
    <t>9
_____
11</t>
  </si>
  <si>
    <t>133
_____
58</t>
  </si>
  <si>
    <t>7
_____
57</t>
  </si>
  <si>
    <t>27
_____
4</t>
  </si>
  <si>
    <t>104
_____
187</t>
  </si>
  <si>
    <t>155
_____
64</t>
  </si>
  <si>
    <t>ТЕР22-05-004-01
Заделка битумом и прядью концов футляра диаметром: 100 мм
1 футляр</t>
  </si>
  <si>
    <t>8,85
_____
43,08</t>
  </si>
  <si>
    <t>9
_____
42</t>
  </si>
  <si>
    <t>127
_____
211</t>
  </si>
  <si>
    <t>Надземный стальной газопровод</t>
  </si>
  <si>
    <t>ТЕР24-02-041-01
Надземная прокладка стальных газопроводов на металлических опорах, условный диаметр газопровода: 50 мм
100 м газопровода
1 868,37 = 2 025,21 - 0,0014 x 30 400,00 - 0,00022 x 14 540,00 - 0,0036 x 27 280,00 - 0,001 x 12 870,00</t>
  </si>
  <si>
    <t>0,046
4,6 / 100</t>
  </si>
  <si>
    <t>232,58
_____
43,89</t>
  </si>
  <si>
    <t>1591,9
_____
205,71</t>
  </si>
  <si>
    <t>11
_____
2</t>
  </si>
  <si>
    <t>73
_____
9</t>
  </si>
  <si>
    <t>154
_____
10</t>
  </si>
  <si>
    <t>430
_____
136</t>
  </si>
  <si>
    <t>4,692
4,6*1,02</t>
  </si>
  <si>
    <t xml:space="preserve">
_____
142</t>
  </si>
  <si>
    <t xml:space="preserve">
_____
899</t>
  </si>
  <si>
    <t>ТЕР22-03-001-05
Установка фасонных частей стальных сварных диаметром: 100-250 мм
1 т фасонных частей
17 726,43 = 31 686,43 - 1 x 13 960,00</t>
  </si>
  <si>
    <t>0,0014
(0.6*2+0.2) * 0,001</t>
  </si>
  <si>
    <t>4960,28
_____
959,4</t>
  </si>
  <si>
    <t>11806,75
_____
1684,6</t>
  </si>
  <si>
    <t>7
_____
1</t>
  </si>
  <si>
    <t>100
_____
11</t>
  </si>
  <si>
    <t>106
_____
34</t>
  </si>
  <si>
    <t>ТССЦ-507-1973
Отводы 90 град. с радиусом кривизны R=1,5 Ду на Ру до 16 МПа (160 кгс/см2), диаметром условного прохода 50 мм, наружным диаметром 57 мм, толщиной стенки 3 мм
шт.</t>
  </si>
  <si>
    <t xml:space="preserve">
_____
21,5</t>
  </si>
  <si>
    <t xml:space="preserve">
_____
43</t>
  </si>
  <si>
    <t xml:space="preserve">
_____
150</t>
  </si>
  <si>
    <t>ТССЦ-507-2382
Заглушки эллиптические на Ру 10 МПа (100 кгс/см2) из стали 20, диаметром условного прохода 50 мм, наружным диаметром 57 мм, толщиной стенки 3,0 мм
шт.</t>
  </si>
  <si>
    <t xml:space="preserve">
_____
23,79</t>
  </si>
  <si>
    <t xml:space="preserve">
_____
24</t>
  </si>
  <si>
    <t xml:space="preserve">
_____
28</t>
  </si>
  <si>
    <t>ТЕР13-03-002-04
Огрунтовка металлических поверхностей грунтовкой ГФ-021
100 м2 окрашиваемой поверхности</t>
  </si>
  <si>
    <t>0,008467
(0.18*4.6+0.18*0.104) * 0,01</t>
  </si>
  <si>
    <t>157,23
_____
500,72</t>
  </si>
  <si>
    <t>20,3
_____
0,24</t>
  </si>
  <si>
    <t>1
_____
5</t>
  </si>
  <si>
    <t>19
_____
13</t>
  </si>
  <si>
    <t>ТЕР13-03-004-26
Окраска металлических огрунтованных поверхностей: эмалью ПФ-115
100 м2 окрашиваемой поверхности</t>
  </si>
  <si>
    <t>96,65
_____
776,96</t>
  </si>
  <si>
    <t>13,6
_____
0,24</t>
  </si>
  <si>
    <t>1
_____
7</t>
  </si>
  <si>
    <t>12
_____
20</t>
  </si>
  <si>
    <t>ТЕРм12-10-001-01
Бобышки, штуцеры на условное давление: до 10 МПа
100 шт.</t>
  </si>
  <si>
    <t>0,02
2 / 100</t>
  </si>
  <si>
    <t>795,26
_____
2433,91</t>
  </si>
  <si>
    <t>16
_____
48</t>
  </si>
  <si>
    <t>228
_____
509</t>
  </si>
  <si>
    <t>ТЕР24-02-051-01
Монтаж задвижки стальной фланцевой для надземной установки на газопроводах из труб условным диаметром: 50 мм
1 задвижка
211,83 = 493,69 - 5,8 x 21,70 - 2 x 35,00 - 4 x 21,50</t>
  </si>
  <si>
    <t>77,36
_____
33,22</t>
  </si>
  <si>
    <t>77
_____
34</t>
  </si>
  <si>
    <t>1111
_____
165</t>
  </si>
  <si>
    <t>Прайс ООО "АЛСО"
Кран шаровой муфтовый полнопроходной стальной ALSO серии GAS, DN 50, Py=4.0 МПа КШ.Ф.П.GAS 050.40-01
шт.</t>
  </si>
  <si>
    <t xml:space="preserve">
_____
469,5</t>
  </si>
  <si>
    <t xml:space="preserve">
_____
470</t>
  </si>
  <si>
    <t xml:space="preserve">
_____
3042</t>
  </si>
  <si>
    <t>ТЕР22-03-014-01
Приварка изолирующего соединения ИС-57 к стальным трубопроводам условным диаметром: 50 мм
1 фланец
34,41 = 78,21 - 1 x 43,80</t>
  </si>
  <si>
    <t>5,19
_____
1,15</t>
  </si>
  <si>
    <t>28,07
_____
4,08</t>
  </si>
  <si>
    <t>10
_____
3</t>
  </si>
  <si>
    <t>56
_____
8</t>
  </si>
  <si>
    <t>149
_____
17</t>
  </si>
  <si>
    <t>362
_____
117</t>
  </si>
  <si>
    <t>ТССЦ-507-2834
Соединения изолирующие фланцевые на условное давление 0,6 мПа для труб диаметром до 50 мм
компл.</t>
  </si>
  <si>
    <t xml:space="preserve">
_____
211,17</t>
  </si>
  <si>
    <t xml:space="preserve">
_____
211</t>
  </si>
  <si>
    <t xml:space="preserve">
_____
1596</t>
  </si>
  <si>
    <t>Раздел 5. ИСПЫТАНИЯ ГАЗОПРОВОДА НИЗКОГО ДАВЛЕНИЯ</t>
  </si>
  <si>
    <t>ТЕРм39-02-012-01
Рентгенографический контроль трубопровода через две стенки, диаметр трубопровода: 60 мм, толщина стенки до 5 мм
1 снимок</t>
  </si>
  <si>
    <t>16,33
_____
5,7</t>
  </si>
  <si>
    <t>16
_____
6</t>
  </si>
  <si>
    <t>235
_____
14</t>
  </si>
  <si>
    <t>ТЕРм39-02-015-02
Гаммаграфический контроль трубопровода через две стенки, диаметр трубопровода: 60 мм, толщина стенки до 5 мм
1 снимок</t>
  </si>
  <si>
    <t>14,7
_____
5,66</t>
  </si>
  <si>
    <t>15
_____
6</t>
  </si>
  <si>
    <t>211
_____
14</t>
  </si>
  <si>
    <t>ТЕРм39-02-015-03
Гаммаграфический контроль трубопровода через две стенки, диаметр трубопровода: 60 мм, толщина стенки до 11 мм
1 снимок</t>
  </si>
  <si>
    <t>16,33
_____
7,49</t>
  </si>
  <si>
    <t>98
_____
45</t>
  </si>
  <si>
    <t>1407
_____
113</t>
  </si>
  <si>
    <t>Прайс «Веста Газ» п.1.10.1
Проведение неразрушающего контроля УЗК сварных стыков (ПЭ)
шт.</t>
  </si>
  <si>
    <t>Прайс «Веста Газ» п.1.6.
Проверка качества изоляции прибором АНПИ
1 п.м.</t>
  </si>
  <si>
    <t>7,204
2.6+4.5+0.104</t>
  </si>
  <si>
    <t>Прайс АО"ЧелябинскГоргаз"
Изготовление образцов и проведение механических испытаний стальных электросварных соединений на растяжение и изгиб
1 стык (6 образцов)</t>
  </si>
  <si>
    <t>Прайс АО"ЧелябинскГоргаз"
Проверка стыков стального газопровода на растяжение и сплющивание Ду32мм
1 стык (6 образцов)</t>
  </si>
  <si>
    <t>ТЕРм39-02-001-04
Визуальный и измерительный контроль сварных соединений трубопроводов, диаметр: до 219 мм
1 стык</t>
  </si>
  <si>
    <t>2,24
_____
0,04</t>
  </si>
  <si>
    <t>4
_____
1</t>
  </si>
  <si>
    <t>ТЕРм39-02-001-03
Визуальный и измерительный контроль сварных соединений трубопроводов, диаметр: до 108 мм
1 стык</t>
  </si>
  <si>
    <t>1,68
_____
0,03</t>
  </si>
  <si>
    <t>ТЕРм39-02-001-02
Визуальный и измерительный контроль сварных соединений трубопроводов, диаметр: до 60 мм
1 стык</t>
  </si>
  <si>
    <t>1,4
_____
0,03</t>
  </si>
  <si>
    <t>18
_____
1</t>
  </si>
  <si>
    <t>ТЕР13-08-007-01
Проверка состояния изоляционного покрытия подземных газопроводов Ф57 мм (применительно) Проверка качества резинового покрытия
100 м2 поверхности</t>
  </si>
  <si>
    <t>0,0115
(0.025*3.14*4.5+0.18*2.6+0.18*0.104+0.31) / 100</t>
  </si>
  <si>
    <t>ТЕР24-02-121-01
Монтаж инвентарного узла из стальных труб для очистки и испытания газопровода, условный диаметр газопровода до 50мм
1 узел</t>
  </si>
  <si>
    <t>37,94
_____
18,52</t>
  </si>
  <si>
    <t>38
_____
19</t>
  </si>
  <si>
    <t>545
_____
71</t>
  </si>
  <si>
    <t>ТЕР24-02-120-01
Очистка полости трубопровода продувкой воздухом, условный диаметр газопровода: до 50 мм
100 м трубопровода</t>
  </si>
  <si>
    <t>2,56
256 / 100</t>
  </si>
  <si>
    <t>12,55
_____
2,43</t>
  </si>
  <si>
    <t>32
_____
6</t>
  </si>
  <si>
    <t>229
_____
89</t>
  </si>
  <si>
    <t>ТЕР24-02-122-01
Подъем давления при испытании воздухом газопроводов низкого и среднего давления (до 0,3 МПа) условным диаметром: до 50 мм
100 м газопровода</t>
  </si>
  <si>
    <t>5,07
_____
0,49</t>
  </si>
  <si>
    <t>13
_____
1</t>
  </si>
  <si>
    <t>90
_____
18</t>
  </si>
  <si>
    <t>ТЕР24-02-124-01
Выдержка под давлением до 0,6 МПа при испытании на прочность и герметичность газопроводов условным диаметром: 50-300 мм
1 участок испытания газопровода</t>
  </si>
  <si>
    <t>798,21
_____
85,12</t>
  </si>
  <si>
    <t>798
_____
85</t>
  </si>
  <si>
    <t>5573
_____
1222</t>
  </si>
  <si>
    <t>Раздел 6. БЛАГОУСТРОЙСТВО</t>
  </si>
  <si>
    <t>Снятие и восстановление асфальтобетонного покрытия пешеходной дорожки, s=17,5 м2</t>
  </si>
  <si>
    <t>ТЕР27-03-008-04
Разборка покрытий и оснований: асфальтобетонных
100 м3 конструкций</t>
  </si>
  <si>
    <t>0,01225
(17.5*0.07) / 100</t>
  </si>
  <si>
    <t>3759,49
_____
673,5</t>
  </si>
  <si>
    <t>46
_____
8</t>
  </si>
  <si>
    <t>321
_____
118</t>
  </si>
  <si>
    <t>ТЕР27-03-008-03
Разборка покрытий и оснований: черных щебеночных
100 м3 конструкций</t>
  </si>
  <si>
    <t>0,007
(17.5*0.04) / 100</t>
  </si>
  <si>
    <t>840,62
_____
114,04</t>
  </si>
  <si>
    <t>6
_____
1</t>
  </si>
  <si>
    <t>43
_____
11</t>
  </si>
  <si>
    <t>ТЕР27-03-008-02
Разборка покрытий и оснований: щебеночных
100 м3 конструкций</t>
  </si>
  <si>
    <t>0,05075
(17.5*0.29) / 100</t>
  </si>
  <si>
    <t>565,2
_____
73</t>
  </si>
  <si>
    <t>29
_____
4</t>
  </si>
  <si>
    <t>207
_____
53</t>
  </si>
  <si>
    <t>ТССЦпг-01-01-01-041
Погрузочные работы при автомобильных перевозках: мусора строительного с погрузкой вручную
1 т груза</t>
  </si>
  <si>
    <t>8,6695
17.5*0.07*1.8+17.5*0.04*1.26+17.5*0.29*1.1</t>
  </si>
  <si>
    <t>ТЕР27-04-001-01
Устройство подстилающих и выравнивающих слоев оснований: из песка
100 м3 материала основания (в плотном теле)</t>
  </si>
  <si>
    <t>0,02625
(17.5*0.15) / 100</t>
  </si>
  <si>
    <t>191,28
_____
15,55</t>
  </si>
  <si>
    <t>2855,98
_____
257,83</t>
  </si>
  <si>
    <t>75
_____
7</t>
  </si>
  <si>
    <t>72
_____
3</t>
  </si>
  <si>
    <t>413
_____
97</t>
  </si>
  <si>
    <t>2,8875
17.5*1.1*0.15</t>
  </si>
  <si>
    <t xml:space="preserve">
_____
338</t>
  </si>
  <si>
    <t xml:space="preserve">
_____
1007</t>
  </si>
  <si>
    <t>ТЕР27-04-005-01
Устройство оснований толщиной 15 см из щебня фракции 40-70 мм при укатке каменных материалов с пределом прочности на сжатие свыше 98,1 МПа (1000 кгс/см2): однослойных
1000 м2 основания</t>
  </si>
  <si>
    <t>0,0175
17,5 / 1000</t>
  </si>
  <si>
    <t>462,25
_____
25872,3</t>
  </si>
  <si>
    <t>6814,44
_____
952,48</t>
  </si>
  <si>
    <t>8
_____
453</t>
  </si>
  <si>
    <t>119
_____
17</t>
  </si>
  <si>
    <t>116
_____
2104</t>
  </si>
  <si>
    <t>788
_____
239</t>
  </si>
  <si>
    <t>ТЕР27-04-007-04
На каждый 1 см изменения толщины слоя добавлять или исключать к расценкам 27-04-007-01, 27-04-007-02, 27-04-007-03
1000 м2 основания</t>
  </si>
  <si>
    <t>-0,0175
(-17.5) / 1000</t>
  </si>
  <si>
    <t xml:space="preserve">
_____
1537,2</t>
  </si>
  <si>
    <t>321
_____
43,74</t>
  </si>
  <si>
    <t xml:space="preserve">
_____
-27</t>
  </si>
  <si>
    <t>-6
_____
-1</t>
  </si>
  <si>
    <t xml:space="preserve">
_____
-117</t>
  </si>
  <si>
    <t>-35
_____
-11</t>
  </si>
  <si>
    <t>ТЕР27-04-008-01
Добавлять к расценкам таблиц 27-04-005, 27-04-006, 27-04-007 на 1000 м2 основания при использовании однослойных и верхнего слоя двухслойных оснований под движение транспорта до полного окончания работ
1000 м2 основания</t>
  </si>
  <si>
    <t>0,0175
17.5 / 1000</t>
  </si>
  <si>
    <t>229,08
_____
1310</t>
  </si>
  <si>
    <t>618,46
_____
71,77</t>
  </si>
  <si>
    <t>4
_____
23</t>
  </si>
  <si>
    <t>11
_____
1</t>
  </si>
  <si>
    <t>58
_____
116</t>
  </si>
  <si>
    <t>61
_____
18</t>
  </si>
  <si>
    <t>ТЕР27-06-024-02
Укладка и полупропитка с применением битума: щебеночных оснований толщиной 5 см
1000 м2 покрытия и основания</t>
  </si>
  <si>
    <t>726,85
_____
24374,3</t>
  </si>
  <si>
    <t>2618,56
_____
353,02</t>
  </si>
  <si>
    <t>13
_____
426</t>
  </si>
  <si>
    <t>46
_____
6</t>
  </si>
  <si>
    <t>183
_____
1996</t>
  </si>
  <si>
    <t>294
_____
89</t>
  </si>
  <si>
    <t>ТЕР27-06-024-03
На каждый 1 см изменения толщины щебеночных покрытий или оснований добавлять или исключать к расценкам 27-06-024-01, 27-06-024-02
1000 м2 покрытия и основания</t>
  </si>
  <si>
    <t>4
_____
4721,1</t>
  </si>
  <si>
    <t>127,55
_____
19,24</t>
  </si>
  <si>
    <t xml:space="preserve">
_____
-83</t>
  </si>
  <si>
    <t>-1
_____
-383</t>
  </si>
  <si>
    <t>-13
_____
-5</t>
  </si>
  <si>
    <t>ТЕР27-06-020-01
Устройство покрытия толщиной 4 см из горячих асфальтобетонных смесей плотных мелкозернистых типа АБВ, плотность каменных материалов: 2,5-2,9 т/м3
1000 м2 покрытия</t>
  </si>
  <si>
    <t>558,88
_____
245,3</t>
  </si>
  <si>
    <t>3008,88
_____
381,22</t>
  </si>
  <si>
    <t>10
_____
4</t>
  </si>
  <si>
    <t>53
_____
7</t>
  </si>
  <si>
    <t>140
_____
30</t>
  </si>
  <si>
    <t>342
_____
96</t>
  </si>
  <si>
    <t>ТЕР27-06-021-01
На каждые 0,5 см изменения толщины покрытия добавлять или исключать: к расценке 27-06-020-01
1000 м2 покрытия</t>
  </si>
  <si>
    <t>0,105
(17.5*6) / 1000</t>
  </si>
  <si>
    <t>1,31
_____
4,24</t>
  </si>
  <si>
    <t>2
_____
2</t>
  </si>
  <si>
    <t>ТССЦ-410-0010
Асфальтобетонные смеси дорожные, аэродромные и асфальтобетон (горячие и теплые для плотного асфальтобетона мелко и крупнозернистые, песчаные), марка III, тип Б
т</t>
  </si>
  <si>
    <t>2,961
1.2705+1.6905</t>
  </si>
  <si>
    <t xml:space="preserve">
_____
426</t>
  </si>
  <si>
    <t xml:space="preserve">
_____
1261</t>
  </si>
  <si>
    <t xml:space="preserve">
_____
6771</t>
  </si>
  <si>
    <t>ТЕР27-06-022-23
Устройство одиночной шероховатой поверхностной обработки из щебня фракции 15-20 мм при ширине покрытия: 7,0 м
1000 м2 готового покрытия</t>
  </si>
  <si>
    <t>81,38
_____
8,79</t>
  </si>
  <si>
    <t>1160,98
_____
82,66</t>
  </si>
  <si>
    <t>1
_____
1</t>
  </si>
  <si>
    <t>20
_____
1</t>
  </si>
  <si>
    <t>84
_____
21</t>
  </si>
  <si>
    <t>ТССЦ-408-0002
Щебень из природного камня для строительных работ марка 1400, фракция 10-20 мм
м3</t>
  </si>
  <si>
    <t xml:space="preserve">
_____
132</t>
  </si>
  <si>
    <t xml:space="preserve">
_____
32</t>
  </si>
  <si>
    <t xml:space="preserve">
_____
164</t>
  </si>
  <si>
    <t>ТССЦ-101-4959
Эмульсия битумно-катионная, марка ЭБК-1
т</t>
  </si>
  <si>
    <t xml:space="preserve">
_____
2371,33</t>
  </si>
  <si>
    <t xml:space="preserve">
_____
93</t>
  </si>
  <si>
    <t xml:space="preserve">
_____
481</t>
  </si>
  <si>
    <t>Снятие и восстановление щебенистого покрытия улиц, s=12 м2</t>
  </si>
  <si>
    <t>0,0096
(12*0,08) / 100</t>
  </si>
  <si>
    <t>8
_____
1</t>
  </si>
  <si>
    <t>58
_____
16</t>
  </si>
  <si>
    <t>0,06
(12*0,5) / 100</t>
  </si>
  <si>
    <t>34
_____
4</t>
  </si>
  <si>
    <t>244
_____
63</t>
  </si>
  <si>
    <t>ТЕР27-04-001-02
Возвращение щебеночного покрытия. - Устройство подстилающих и выравнивающих слоев оснований: из песчано-гравийной смеси, дресвы
100 м3 материала основания (в плотном теле)</t>
  </si>
  <si>
    <t>0,018
(12*0,15) / 100</t>
  </si>
  <si>
    <t>191,28
_____
21,77</t>
  </si>
  <si>
    <t>2992,2
_____
272,8</t>
  </si>
  <si>
    <t>3
_____
1</t>
  </si>
  <si>
    <t>54
_____
5</t>
  </si>
  <si>
    <t>49
_____
3</t>
  </si>
  <si>
    <t>297
_____
71</t>
  </si>
  <si>
    <t>ТССЦ-408-0200
Смесь песчано-гравийная природная
м3</t>
  </si>
  <si>
    <t>2,196
12*0.15*1.22</t>
  </si>
  <si>
    <t xml:space="preserve">
_____
255</t>
  </si>
  <si>
    <t xml:space="preserve">
_____
817</t>
  </si>
  <si>
    <t>ТССЦ-408-0004
Щебень из природного камня для строительных работ марка 1400, фракция 40-70 мм
м3</t>
  </si>
  <si>
    <t>3,024
12*0.2*1.26</t>
  </si>
  <si>
    <t xml:space="preserve">
_____
127</t>
  </si>
  <si>
    <t xml:space="preserve">
_____
384</t>
  </si>
  <si>
    <t xml:space="preserve">
_____
1751</t>
  </si>
  <si>
    <t>ТЕР27-04-001-04
Устройство подстилающих и выравнивающих слоев оснований: из щебня
100 м3 материала основания (в плотном теле)</t>
  </si>
  <si>
    <t>0,024
(12*0.2) / 100</t>
  </si>
  <si>
    <t>296,95
_____
21,77</t>
  </si>
  <si>
    <t>4363,58
_____
404,66</t>
  </si>
  <si>
    <t>105
_____
10</t>
  </si>
  <si>
    <t>102
_____
4</t>
  </si>
  <si>
    <t>600
_____
139</t>
  </si>
  <si>
    <t>0,012
12 / 1000</t>
  </si>
  <si>
    <t>6
_____
310</t>
  </si>
  <si>
    <t>82
_____
11</t>
  </si>
  <si>
    <t>80
_____
1441</t>
  </si>
  <si>
    <t>541
_____
164</t>
  </si>
  <si>
    <t>0,012
 12 / 1000</t>
  </si>
  <si>
    <t>3
_____
16</t>
  </si>
  <si>
    <t>40
_____
79</t>
  </si>
  <si>
    <t>42
_____
12</t>
  </si>
  <si>
    <t>ТЕР27-06-018-01
Устройство покрытия из черного щебня толщиной 6 см с плотностью каменных материалов: 2,5-2,9 т/м3
1000 м2
83 566,64 = 62 564,12 + (75,56 - 56,66) x 11,61 + (16,67 - 12,31) x 125,65 + (6,67 - 4,86) x 233,03 + (6,67 - 4,98) x 202,80 + (1,11 - 0,6) x 87,85 + (0,01108 - 0,006) x 10 190,00 + (0,03333 - 0,021) x 3 030,00 + (0,2 - 0,15) x 996,00 + (10,66667 - 8) x 529,00 + (14,66667 - 11) x 440,00 + (156 - 117) x 417,00</t>
  </si>
  <si>
    <t>1052,7
_____
77579,92</t>
  </si>
  <si>
    <t>6131,36
_____
638,05</t>
  </si>
  <si>
    <t>13
_____
930</t>
  </si>
  <si>
    <t>74
_____
8</t>
  </si>
  <si>
    <t>181
_____
4543</t>
  </si>
  <si>
    <t>407
_____
110</t>
  </si>
  <si>
    <t>ТССЦпг-01-01-01-034
Погрузочные работы при автомобильных перевозках: щебня (выгрузка учитывает затраты на штабелирование)
1 т груза</t>
  </si>
  <si>
    <t>8,7696
12*0.58*1.26</t>
  </si>
  <si>
    <t>Итого прямые затраты по смете</t>
  </si>
  <si>
    <t>10933
_____
50320</t>
  </si>
  <si>
    <t>41461
_____
1809</t>
  </si>
  <si>
    <t>148392
_____
218877</t>
  </si>
  <si>
    <t>158000
_____
26000</t>
  </si>
  <si>
    <t>Итого прямые затраты по смете с учетом коэффициентов к итогам</t>
  </si>
  <si>
    <t xml:space="preserve">    В том числе, справочно:</t>
  </si>
  <si>
    <t xml:space="preserve">     Прил.3, Табл.1, п.4 Производство работ осуществляется в охранной зоне действующей воздушной линии электропередачи, вблизи объектов, находящихся под напряжением, внутри существующих зданий, внутренняя проводка в которых не обесточена, если это приведет к ограничению действий рабочих в соответствии с требованиями техники безопасности. ОЗП=1,2; ЭМ=1,2; ЗПМ=1,2; ТЗ=1,2; ТЗМ=1,2  (Поз. 1, 4-5, 2, 6-7, 9, 3, 15, 17-25, 34-65, 69-72, 84-87, 11-14, 88-90, 93-101, 103-104, 106-114, 16, 26, 28-33, 76-79, 68, 73-75, 80-82)</t>
  </si>
  <si>
    <t>7880
_____
362</t>
  </si>
  <si>
    <t xml:space="preserve">     Вспомогательные материалы МАТ=2%ОЗП  (Поз. 68, 73-75, 80-82)</t>
  </si>
  <si>
    <t xml:space="preserve">
_____
53</t>
  </si>
  <si>
    <t xml:space="preserve">     Прил.3, Табл.1, п.4 Производство работ осуществляется в охранной зоне действующей воздушной линии электропередачи, вблизи объектов, находящихся под напряжением, внутри существующих зданий, внутренняя проводка в которых не обесточена, если это приведет к ограничению действий рабочих в соответствии с требованиями техники безопасности. ОЗП=1,2; ЭМ=1,2; ЗПМ=1,2; ТЗ=1,2; ТЗМ=1,2  (Поз. 1, 4-5, 2, 6-7, 9, 3, 15, 17-25, 34-65, 69-72, 84-87, 11-14, 88-90, 93-101, 103-104, 106-114, 16, 26, 28-33, 66-67, 83, 76-79, 68, 73-75, 80-82)</t>
  </si>
  <si>
    <t>28957
_____
5200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</si>
  <si>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</si>
  <si>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</si>
  <si>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</si>
  <si>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</si>
  <si>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</si>
  <si>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</si>
  <si>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ВСЕГО по смете</t>
  </si>
  <si>
    <t xml:space="preserve">    Итого Строительные работы</t>
  </si>
  <si>
    <t xml:space="preserve">    Итого Монтажные работы</t>
  </si>
  <si>
    <t xml:space="preserve">    Итого</t>
  </si>
  <si>
    <t xml:space="preserve">    ВСЕГО по смете</t>
  </si>
  <si>
    <t>4 квартал 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</si>
</sst>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6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9"/>
      <name val="Arial"/>
      <family val="2"/>
      <charset val="204"/>
    </font>
    <font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67">
    <xf numFmtId="0" fontId="0" fillId="0" borderId="0" xfId="0"/>
    <xf numFmtId="0" fontId="7" fillId="0" borderId="0" xfId="0" applyFont="1"/>
    <xf numFmtId="0" fontId="7" fillId="0" borderId="0" xfId="0" applyFont="1" applyBorder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8" fillId="0" borderId="0" xfId="0" applyFont="1" applyAlignment="1"/>
    <xf numFmtId="0" fontId="8" fillId="0" borderId="0" xfId="23" applyFont="1" applyAlignment="1">
      <alignment horizontal="left"/>
    </xf>
    <xf numFmtId="0" fontId="11" fillId="0" borderId="2" xfId="0" applyFont="1" applyBorder="1" applyAlignment="1">
      <alignment vertical="top"/>
    </xf>
    <xf numFmtId="164" fontId="11" fillId="0" borderId="3" xfId="12" applyNumberFormat="1" applyFont="1" applyBorder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right" vertical="top"/>
    </xf>
    <xf numFmtId="0" fontId="7" fillId="0" borderId="0" xfId="10" applyFont="1"/>
    <xf numFmtId="0" fontId="7" fillId="0" borderId="0" xfId="12" applyFont="1"/>
    <xf numFmtId="2" fontId="11" fillId="0" borderId="4" xfId="0" applyNumberFormat="1" applyFont="1" applyBorder="1" applyAlignment="1">
      <alignment horizontal="right" vertical="top"/>
    </xf>
    <xf numFmtId="0" fontId="8" fillId="0" borderId="4" xfId="0" applyFont="1" applyBorder="1" applyAlignment="1">
      <alignment vertical="top"/>
    </xf>
    <xf numFmtId="0" fontId="11" fillId="0" borderId="4" xfId="0" applyFont="1" applyBorder="1" applyAlignment="1">
      <alignment vertical="top"/>
    </xf>
    <xf numFmtId="2" fontId="11" fillId="0" borderId="0" xfId="0" applyNumberFormat="1" applyFont="1" applyAlignment="1">
      <alignment horizontal="right" vertical="top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right" vertical="top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0" fontId="8" fillId="0" borderId="0" xfId="6" applyFont="1" applyAlignment="1">
      <alignment horizontal="right" vertical="top" wrapText="1"/>
    </xf>
    <xf numFmtId="0" fontId="8" fillId="0" borderId="0" xfId="0" applyFont="1"/>
    <xf numFmtId="0" fontId="3" fillId="0" borderId="0" xfId="10"/>
    <xf numFmtId="0" fontId="1" fillId="0" borderId="0" xfId="12"/>
    <xf numFmtId="0" fontId="11" fillId="0" borderId="0" xfId="0" applyFont="1" applyAlignment="1">
      <alignment horizontal="left" vertical="top" indent="1"/>
    </xf>
    <xf numFmtId="0" fontId="10" fillId="0" borderId="0" xfId="0" applyFont="1" applyBorder="1"/>
    <xf numFmtId="0" fontId="10" fillId="0" borderId="0" xfId="0" applyFont="1" applyBorder="1" applyAlignment="1">
      <alignment horizontal="left" vertical="top" wrapText="1"/>
    </xf>
    <xf numFmtId="1" fontId="11" fillId="0" borderId="0" xfId="10" applyNumberFormat="1" applyFont="1" applyAlignment="1">
      <alignment horizontal="right"/>
    </xf>
    <xf numFmtId="0" fontId="8" fillId="0" borderId="0" xfId="24" applyFont="1">
      <alignment horizontal="left" vertical="top"/>
    </xf>
    <xf numFmtId="0" fontId="7" fillId="0" borderId="7" xfId="13" applyFont="1" applyBorder="1">
      <alignment horizontal="center" wrapText="1"/>
    </xf>
    <xf numFmtId="0" fontId="7" fillId="0" borderId="7" xfId="13" applyFont="1" applyFill="1" applyBorder="1">
      <alignment horizontal="center" wrapText="1"/>
    </xf>
    <xf numFmtId="0" fontId="8" fillId="0" borderId="1" xfId="0" applyFont="1" applyBorder="1" applyAlignment="1">
      <alignment horizontal="left" vertical="top" wrapText="1"/>
    </xf>
    <xf numFmtId="2" fontId="8" fillId="0" borderId="1" xfId="0" applyNumberFormat="1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right" vertical="top" wrapText="1"/>
    </xf>
    <xf numFmtId="2" fontId="8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8" fillId="0" borderId="7" xfId="0" applyFont="1" applyBorder="1" applyAlignment="1">
      <alignment horizontal="left" vertical="top" wrapText="1"/>
    </xf>
    <xf numFmtId="2" fontId="8" fillId="0" borderId="7" xfId="0" applyNumberFormat="1" applyFont="1" applyBorder="1" applyAlignment="1">
      <alignment horizontal="left" vertical="top" wrapText="1"/>
    </xf>
    <xf numFmtId="49" fontId="8" fillId="0" borderId="7" xfId="0" applyNumberFormat="1" applyFont="1" applyBorder="1" applyAlignment="1">
      <alignment horizontal="right" vertical="top" wrapText="1"/>
    </xf>
    <xf numFmtId="2" fontId="8" fillId="0" borderId="7" xfId="0" applyNumberFormat="1" applyFont="1" applyBorder="1" applyAlignment="1">
      <alignment horizontal="right" vertical="top" wrapText="1"/>
    </xf>
    <xf numFmtId="0" fontId="8" fillId="0" borderId="7" xfId="0" applyFont="1" applyBorder="1" applyAlignment="1">
      <alignment horizontal="right" vertical="top" wrapText="1"/>
    </xf>
    <xf numFmtId="0" fontId="8" fillId="0" borderId="1" xfId="6" applyFont="1" applyBorder="1" applyAlignment="1">
      <alignment horizontal="right" vertical="top" wrapText="1"/>
    </xf>
    <xf numFmtId="0" fontId="11" fillId="0" borderId="1" xfId="6" applyFont="1" applyBorder="1" applyAlignment="1">
      <alignment horizontal="right" vertical="top" wrapText="1"/>
    </xf>
    <xf numFmtId="0" fontId="11" fillId="0" borderId="1" xfId="6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8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164" fontId="11" fillId="0" borderId="6" xfId="12" applyNumberFormat="1" applyFont="1" applyBorder="1" applyAlignment="1">
      <alignment horizontal="right"/>
    </xf>
    <xf numFmtId="164" fontId="11" fillId="0" borderId="3" xfId="12" applyNumberFormat="1" applyFont="1" applyBorder="1" applyAlignment="1">
      <alignment horizontal="right"/>
    </xf>
    <xf numFmtId="0" fontId="9" fillId="0" borderId="0" xfId="23" applyFont="1">
      <alignment horizontal="center"/>
    </xf>
    <xf numFmtId="0" fontId="8" fillId="0" borderId="0" xfId="23" applyFont="1">
      <alignment horizontal="center"/>
    </xf>
    <xf numFmtId="0" fontId="8" fillId="0" borderId="0" xfId="23" applyFont="1" applyAlignment="1">
      <alignment horizontal="left"/>
    </xf>
    <xf numFmtId="0" fontId="8" fillId="0" borderId="6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64" fontId="10" fillId="0" borderId="6" xfId="10" applyNumberFormat="1" applyFont="1" applyBorder="1" applyAlignment="1">
      <alignment horizontal="right"/>
    </xf>
    <xf numFmtId="164" fontId="10" fillId="0" borderId="3" xfId="10" applyNumberFormat="1" applyFont="1" applyBorder="1" applyAlignment="1">
      <alignment horizontal="right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Z179"/>
  <sheetViews>
    <sheetView showGridLines="0" tabSelected="1" topLeftCell="A157" workbookViewId="0">
      <selection sqref="A1:IV6"/>
    </sheetView>
  </sheetViews>
  <sheetFormatPr defaultRowHeight="12.75" x14ac:dyDescent="0.2"/>
  <cols>
    <col min="1" max="1" width="6" style="1" customWidth="1"/>
    <col min="2" max="2" width="35.7109375" style="1" customWidth="1"/>
    <col min="3" max="3" width="11.85546875" style="1" customWidth="1"/>
    <col min="4" max="6" width="11.5703125" style="1" customWidth="1"/>
    <col min="7" max="7" width="12.7109375" style="1" customWidth="1"/>
    <col min="8" max="8" width="11.85546875" style="1" customWidth="1"/>
    <col min="9" max="9" width="11.5703125" style="1" customWidth="1"/>
    <col min="10" max="10" width="12.7109375" style="1" customWidth="1"/>
    <col min="11" max="11" width="11.5703125" style="1" customWidth="1"/>
    <col min="12" max="20" width="9.140625" style="1" hidden="1" customWidth="1"/>
    <col min="21" max="21" width="11.5703125" style="1" customWidth="1"/>
    <col min="22" max="23" width="9.140625" style="1" hidden="1" customWidth="1"/>
    <col min="24" max="26" width="0" style="1" hidden="1" customWidth="1"/>
    <col min="27" max="27" width="9.140625" style="1" customWidth="1"/>
    <col min="28" max="16384" width="9.140625" style="1"/>
  </cols>
  <sheetData>
    <row r="1" spans="1:26" s="5" customFormat="1" ht="12" x14ac:dyDescent="0.2">
      <c r="A1" s="3"/>
      <c r="B1" s="4"/>
      <c r="C1" s="4"/>
      <c r="D1" s="4"/>
    </row>
    <row r="2" spans="1:26" s="5" customFormat="1" ht="12" x14ac:dyDescent="0.2">
      <c r="A2" s="6" t="s">
        <v>23</v>
      </c>
      <c r="B2" s="4"/>
      <c r="C2" s="4"/>
      <c r="D2" s="4"/>
    </row>
    <row r="3" spans="1:26" s="5" customFormat="1" ht="12" x14ac:dyDescent="0.2">
      <c r="A3" s="3"/>
      <c r="B3" s="4"/>
      <c r="C3" s="4"/>
      <c r="D3" s="4"/>
    </row>
    <row r="4" spans="1:26" s="5" customFormat="1" ht="12" x14ac:dyDescent="0.2">
      <c r="A4" s="6" t="s">
        <v>24</v>
      </c>
      <c r="B4" s="4"/>
      <c r="C4" s="4"/>
      <c r="D4" s="4"/>
    </row>
    <row r="5" spans="1:26" s="5" customFormat="1" ht="15" x14ac:dyDescent="0.25">
      <c r="A5" s="56" t="s">
        <v>25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</row>
    <row r="6" spans="1:26" s="5" customFormat="1" ht="12" x14ac:dyDescent="0.2">
      <c r="A6" s="57" t="s">
        <v>18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</row>
    <row r="7" spans="1:26" s="5" customFormat="1" ht="12" x14ac:dyDescent="0.2">
      <c r="A7" s="57" t="s">
        <v>26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</row>
    <row r="8" spans="1:26" s="5" customFormat="1" ht="12" x14ac:dyDescent="0.2">
      <c r="A8" s="58" t="s">
        <v>27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</row>
    <row r="9" spans="1:26" s="5" customFormat="1" ht="12" x14ac:dyDescent="0.2"/>
    <row r="10" spans="1:26" s="5" customFormat="1" ht="12" x14ac:dyDescent="0.2">
      <c r="G10" s="59" t="s">
        <v>16</v>
      </c>
      <c r="H10" s="60"/>
      <c r="I10" s="61"/>
      <c r="J10" s="59" t="s">
        <v>17</v>
      </c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1"/>
    </row>
    <row r="11" spans="1:26" s="5" customFormat="1" x14ac:dyDescent="0.2">
      <c r="D11" s="3" t="s">
        <v>1</v>
      </c>
      <c r="G11" s="62">
        <f>134252/1000</f>
        <v>134.25200000000001</v>
      </c>
      <c r="H11" s="63"/>
      <c r="I11" s="7" t="s">
        <v>2</v>
      </c>
      <c r="J11" s="54">
        <f>840710/1000</f>
        <v>840.71</v>
      </c>
      <c r="K11" s="55"/>
      <c r="L11" s="8"/>
      <c r="M11" s="8"/>
      <c r="N11" s="8"/>
      <c r="O11" s="8"/>
      <c r="P11" s="8"/>
      <c r="Q11" s="8"/>
      <c r="R11" s="8"/>
      <c r="S11" s="8"/>
      <c r="T11" s="8"/>
      <c r="U11" s="7" t="s">
        <v>2</v>
      </c>
    </row>
    <row r="12" spans="1:26" s="5" customFormat="1" x14ac:dyDescent="0.2">
      <c r="D12" s="9" t="s">
        <v>19</v>
      </c>
      <c r="F12" s="10"/>
      <c r="G12" s="62">
        <f>0/1000</f>
        <v>0</v>
      </c>
      <c r="H12" s="63"/>
      <c r="I12" s="7" t="s">
        <v>2</v>
      </c>
      <c r="J12" s="54">
        <f>0/1000</f>
        <v>0</v>
      </c>
      <c r="K12" s="55"/>
      <c r="L12" s="8"/>
      <c r="M12" s="8"/>
      <c r="N12" s="8"/>
      <c r="O12" s="8"/>
      <c r="P12" s="8"/>
      <c r="Q12" s="8"/>
      <c r="R12" s="8"/>
      <c r="S12" s="8"/>
      <c r="T12" s="8"/>
      <c r="U12" s="7" t="s">
        <v>2</v>
      </c>
    </row>
    <row r="13" spans="1:26" s="5" customFormat="1" x14ac:dyDescent="0.2">
      <c r="D13" s="9" t="s">
        <v>20</v>
      </c>
      <c r="F13" s="10"/>
      <c r="G13" s="62">
        <f>867/1000</f>
        <v>0.86699999999999999</v>
      </c>
      <c r="H13" s="63"/>
      <c r="I13" s="7" t="s">
        <v>2</v>
      </c>
      <c r="J13" s="54">
        <f>8345/1000</f>
        <v>8.3450000000000006</v>
      </c>
      <c r="K13" s="55"/>
      <c r="L13" s="8"/>
      <c r="M13" s="8"/>
      <c r="N13" s="8"/>
      <c r="O13" s="8"/>
      <c r="P13" s="8"/>
      <c r="Q13" s="8"/>
      <c r="R13" s="8"/>
      <c r="S13" s="8"/>
      <c r="T13" s="8"/>
      <c r="U13" s="7" t="s">
        <v>2</v>
      </c>
    </row>
    <row r="14" spans="1:26" s="5" customFormat="1" x14ac:dyDescent="0.2">
      <c r="D14" s="3" t="s">
        <v>3</v>
      </c>
      <c r="G14" s="62">
        <f>(V14+V15)/1000</f>
        <v>1.2496800000000001</v>
      </c>
      <c r="H14" s="63"/>
      <c r="I14" s="7" t="s">
        <v>4</v>
      </c>
      <c r="J14" s="54">
        <f>(W14+W15)/1000</f>
        <v>1.2496800000000001</v>
      </c>
      <c r="K14" s="55"/>
      <c r="L14" s="8"/>
      <c r="M14" s="8"/>
      <c r="N14" s="8"/>
      <c r="O14" s="8"/>
      <c r="P14" s="8"/>
      <c r="Q14" s="8"/>
      <c r="R14" s="8"/>
      <c r="S14" s="8"/>
      <c r="T14" s="8"/>
      <c r="U14" s="7" t="s">
        <v>4</v>
      </c>
      <c r="V14" s="11">
        <v>1081</v>
      </c>
      <c r="W14" s="12">
        <v>1081</v>
      </c>
      <c r="X14" s="25">
        <v>15289</v>
      </c>
      <c r="Y14" s="25">
        <v>13813</v>
      </c>
      <c r="Z14" s="25">
        <v>7660</v>
      </c>
    </row>
    <row r="15" spans="1:26" s="5" customFormat="1" x14ac:dyDescent="0.2">
      <c r="D15" s="3" t="s">
        <v>5</v>
      </c>
      <c r="G15" s="62">
        <f>15289/1000</f>
        <v>15.289</v>
      </c>
      <c r="H15" s="63"/>
      <c r="I15" s="7" t="s">
        <v>2</v>
      </c>
      <c r="J15" s="54">
        <f>209270/1000</f>
        <v>209.27</v>
      </c>
      <c r="K15" s="55"/>
      <c r="L15" s="8"/>
      <c r="M15" s="8"/>
      <c r="N15" s="8"/>
      <c r="O15" s="8"/>
      <c r="P15" s="8"/>
      <c r="Q15" s="8"/>
      <c r="R15" s="8"/>
      <c r="S15" s="8"/>
      <c r="T15" s="8"/>
      <c r="U15" s="7" t="s">
        <v>2</v>
      </c>
      <c r="V15" s="11">
        <v>168.68</v>
      </c>
      <c r="W15" s="12">
        <v>168.68</v>
      </c>
      <c r="X15" s="26">
        <v>209270</v>
      </c>
      <c r="Y15" s="26">
        <v>168702</v>
      </c>
      <c r="Z15" s="26">
        <v>88050</v>
      </c>
    </row>
    <row r="16" spans="1:26" s="5" customFormat="1" ht="12" x14ac:dyDescent="0.2">
      <c r="F16" s="4"/>
      <c r="G16" s="13"/>
      <c r="H16" s="13"/>
      <c r="I16" s="14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4"/>
    </row>
    <row r="17" spans="1:26" s="5" customFormat="1" ht="12" x14ac:dyDescent="0.2">
      <c r="B17" s="4"/>
      <c r="C17" s="4"/>
      <c r="D17" s="4"/>
      <c r="F17" s="10"/>
      <c r="G17" s="16"/>
      <c r="H17" s="16"/>
      <c r="I17" s="17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7"/>
    </row>
    <row r="18" spans="1:26" s="5" customFormat="1" ht="12" x14ac:dyDescent="0.2">
      <c r="A18" s="3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  <c r="D18" s="5" t="s">
        <v>576</v>
      </c>
    </row>
    <row r="19" spans="1:26" s="5" customFormat="1" thickBot="1" x14ac:dyDescent="0.25">
      <c r="A19" s="19"/>
    </row>
    <row r="20" spans="1:26" s="21" customFormat="1" ht="27" customHeight="1" thickBot="1" x14ac:dyDescent="0.25">
      <c r="A20" s="64" t="s">
        <v>6</v>
      </c>
      <c r="B20" s="64" t="s">
        <v>7</v>
      </c>
      <c r="C20" s="64" t="s">
        <v>8</v>
      </c>
      <c r="D20" s="65" t="s">
        <v>9</v>
      </c>
      <c r="E20" s="65"/>
      <c r="F20" s="65"/>
      <c r="G20" s="65" t="s">
        <v>10</v>
      </c>
      <c r="H20" s="65"/>
      <c r="I20" s="65"/>
      <c r="J20" s="65" t="s">
        <v>11</v>
      </c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</row>
    <row r="21" spans="1:26" s="21" customFormat="1" ht="22.5" customHeight="1" thickBot="1" x14ac:dyDescent="0.25">
      <c r="A21" s="64"/>
      <c r="B21" s="64"/>
      <c r="C21" s="64"/>
      <c r="D21" s="66" t="s">
        <v>0</v>
      </c>
      <c r="E21" s="20" t="s">
        <v>12</v>
      </c>
      <c r="F21" s="20" t="s">
        <v>13</v>
      </c>
      <c r="G21" s="66" t="s">
        <v>0</v>
      </c>
      <c r="H21" s="20" t="s">
        <v>12</v>
      </c>
      <c r="I21" s="20" t="s">
        <v>13</v>
      </c>
      <c r="J21" s="66" t="s">
        <v>0</v>
      </c>
      <c r="K21" s="20" t="s">
        <v>12</v>
      </c>
      <c r="L21" s="20"/>
      <c r="M21" s="20"/>
      <c r="N21" s="20"/>
      <c r="O21" s="20"/>
      <c r="P21" s="20"/>
      <c r="Q21" s="20"/>
      <c r="R21" s="20"/>
      <c r="S21" s="20"/>
      <c r="T21" s="20"/>
      <c r="U21" s="20" t="s">
        <v>13</v>
      </c>
    </row>
    <row r="22" spans="1:26" s="21" customFormat="1" ht="22.5" customHeight="1" thickBot="1" x14ac:dyDescent="0.25">
      <c r="A22" s="64"/>
      <c r="B22" s="64"/>
      <c r="C22" s="64"/>
      <c r="D22" s="66"/>
      <c r="E22" s="20" t="s">
        <v>14</v>
      </c>
      <c r="F22" s="20" t="s">
        <v>15</v>
      </c>
      <c r="G22" s="66"/>
      <c r="H22" s="20" t="s">
        <v>14</v>
      </c>
      <c r="I22" s="20" t="s">
        <v>15</v>
      </c>
      <c r="J22" s="66"/>
      <c r="K22" s="20" t="s">
        <v>14</v>
      </c>
      <c r="L22" s="20"/>
      <c r="M22" s="20"/>
      <c r="N22" s="20"/>
      <c r="O22" s="20"/>
      <c r="P22" s="20"/>
      <c r="Q22" s="20"/>
      <c r="R22" s="20"/>
      <c r="S22" s="20"/>
      <c r="T22" s="20"/>
      <c r="U22" s="20" t="s">
        <v>15</v>
      </c>
    </row>
    <row r="23" spans="1:26" s="4" customFormat="1" x14ac:dyDescent="0.2">
      <c r="A23" s="32">
        <v>1</v>
      </c>
      <c r="B23" s="32">
        <v>2</v>
      </c>
      <c r="C23" s="32">
        <v>3</v>
      </c>
      <c r="D23" s="33">
        <v>4</v>
      </c>
      <c r="E23" s="32">
        <v>5</v>
      </c>
      <c r="F23" s="32">
        <v>6</v>
      </c>
      <c r="G23" s="33">
        <v>7</v>
      </c>
      <c r="H23" s="32">
        <v>8</v>
      </c>
      <c r="I23" s="32">
        <v>9</v>
      </c>
      <c r="J23" s="33">
        <v>10</v>
      </c>
      <c r="K23" s="32">
        <v>11</v>
      </c>
      <c r="L23" s="32"/>
      <c r="M23" s="32"/>
      <c r="N23" s="32"/>
      <c r="O23" s="32"/>
      <c r="P23" s="32"/>
      <c r="Q23" s="32"/>
      <c r="R23" s="32"/>
      <c r="S23" s="32"/>
      <c r="T23" s="32"/>
      <c r="U23" s="32">
        <v>12</v>
      </c>
    </row>
    <row r="24" spans="1:26" s="22" customFormat="1" ht="21" customHeight="1" x14ac:dyDescent="0.2">
      <c r="A24" s="52" t="s">
        <v>30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</row>
    <row r="25" spans="1:26" s="22" customFormat="1" ht="60" x14ac:dyDescent="0.2">
      <c r="A25" s="34">
        <v>1</v>
      </c>
      <c r="B25" s="35" t="s">
        <v>31</v>
      </c>
      <c r="C25" s="36" t="s">
        <v>32</v>
      </c>
      <c r="D25" s="37">
        <v>2934.34</v>
      </c>
      <c r="E25" s="38">
        <v>2934.34</v>
      </c>
      <c r="F25" s="37"/>
      <c r="G25" s="37">
        <v>3779</v>
      </c>
      <c r="H25" s="37">
        <v>3779</v>
      </c>
      <c r="I25" s="37"/>
      <c r="J25" s="37">
        <v>54292</v>
      </c>
      <c r="K25" s="38">
        <v>54292</v>
      </c>
      <c r="L25" s="38"/>
      <c r="M25" s="38"/>
      <c r="N25" s="38"/>
      <c r="O25" s="38"/>
      <c r="P25" s="38"/>
      <c r="Q25" s="38"/>
      <c r="R25" s="38"/>
      <c r="S25" s="38"/>
      <c r="T25" s="38"/>
      <c r="U25" s="38"/>
    </row>
    <row r="26" spans="1:26" s="22" customFormat="1" ht="72" x14ac:dyDescent="0.2">
      <c r="A26" s="34">
        <v>2</v>
      </c>
      <c r="B26" s="35" t="s">
        <v>33</v>
      </c>
      <c r="C26" s="36" t="s">
        <v>34</v>
      </c>
      <c r="D26" s="37">
        <v>4866.54</v>
      </c>
      <c r="E26" s="38"/>
      <c r="F26" s="37" t="s">
        <v>35</v>
      </c>
      <c r="G26" s="37">
        <v>3259</v>
      </c>
      <c r="H26" s="37"/>
      <c r="I26" s="37" t="s">
        <v>36</v>
      </c>
      <c r="J26" s="37">
        <v>20302</v>
      </c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 t="s">
        <v>37</v>
      </c>
    </row>
    <row r="27" spans="1:26" s="22" customFormat="1" ht="48" x14ac:dyDescent="0.2">
      <c r="A27" s="34">
        <v>3</v>
      </c>
      <c r="B27" s="35" t="s">
        <v>38</v>
      </c>
      <c r="C27" s="36" t="s">
        <v>39</v>
      </c>
      <c r="D27" s="37">
        <v>1431.41</v>
      </c>
      <c r="E27" s="38" t="s">
        <v>40</v>
      </c>
      <c r="F27" s="37" t="s">
        <v>41</v>
      </c>
      <c r="G27" s="37">
        <v>1975</v>
      </c>
      <c r="H27" s="37" t="s">
        <v>42</v>
      </c>
      <c r="I27" s="37" t="s">
        <v>43</v>
      </c>
      <c r="J27" s="37">
        <v>7644</v>
      </c>
      <c r="K27" s="38" t="s">
        <v>44</v>
      </c>
      <c r="L27" s="38"/>
      <c r="M27" s="38"/>
      <c r="N27" s="38"/>
      <c r="O27" s="38"/>
      <c r="P27" s="38"/>
      <c r="Q27" s="38"/>
      <c r="R27" s="38"/>
      <c r="S27" s="38"/>
      <c r="T27" s="38"/>
      <c r="U27" s="38" t="s">
        <v>45</v>
      </c>
    </row>
    <row r="28" spans="1:26" s="4" customFormat="1" ht="96" x14ac:dyDescent="0.2">
      <c r="A28" s="34">
        <v>4</v>
      </c>
      <c r="B28" s="35" t="s">
        <v>46</v>
      </c>
      <c r="C28" s="36" t="s">
        <v>47</v>
      </c>
      <c r="D28" s="37">
        <v>921.46</v>
      </c>
      <c r="E28" s="38">
        <v>921.46</v>
      </c>
      <c r="F28" s="37"/>
      <c r="G28" s="37">
        <v>465</v>
      </c>
      <c r="H28" s="37">
        <v>465</v>
      </c>
      <c r="I28" s="37"/>
      <c r="J28" s="37">
        <v>6687</v>
      </c>
      <c r="K28" s="38">
        <v>6687</v>
      </c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22"/>
      <c r="W28" s="22"/>
      <c r="X28" s="22"/>
      <c r="Y28" s="22"/>
      <c r="Z28" s="22"/>
    </row>
    <row r="29" spans="1:26" s="4" customFormat="1" ht="48" x14ac:dyDescent="0.2">
      <c r="A29" s="34">
        <v>5</v>
      </c>
      <c r="B29" s="35" t="s">
        <v>48</v>
      </c>
      <c r="C29" s="36" t="s">
        <v>49</v>
      </c>
      <c r="D29" s="37">
        <v>117</v>
      </c>
      <c r="E29" s="38" t="s">
        <v>50</v>
      </c>
      <c r="F29" s="37"/>
      <c r="G29" s="37">
        <v>6499</v>
      </c>
      <c r="H29" s="37" t="s">
        <v>51</v>
      </c>
      <c r="I29" s="37"/>
      <c r="J29" s="37">
        <v>19371</v>
      </c>
      <c r="K29" s="38" t="s">
        <v>52</v>
      </c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22"/>
      <c r="W29" s="22"/>
      <c r="X29" s="22"/>
      <c r="Y29" s="22"/>
      <c r="Z29" s="22"/>
    </row>
    <row r="30" spans="1:26" s="4" customFormat="1" ht="72" x14ac:dyDescent="0.2">
      <c r="A30" s="34">
        <v>6</v>
      </c>
      <c r="B30" s="35" t="s">
        <v>53</v>
      </c>
      <c r="C30" s="36" t="s">
        <v>54</v>
      </c>
      <c r="D30" s="37">
        <v>367.67</v>
      </c>
      <c r="E30" s="38"/>
      <c r="F30" s="37" t="s">
        <v>55</v>
      </c>
      <c r="G30" s="37">
        <v>270</v>
      </c>
      <c r="H30" s="37"/>
      <c r="I30" s="37" t="s">
        <v>56</v>
      </c>
      <c r="J30" s="37">
        <v>2262</v>
      </c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 t="s">
        <v>57</v>
      </c>
      <c r="V30" s="22"/>
      <c r="W30" s="22"/>
      <c r="X30" s="22"/>
      <c r="Y30" s="22"/>
      <c r="Z30" s="22"/>
    </row>
    <row r="31" spans="1:26" s="4" customFormat="1" ht="48" x14ac:dyDescent="0.2">
      <c r="A31" s="34">
        <v>7</v>
      </c>
      <c r="B31" s="35" t="s">
        <v>58</v>
      </c>
      <c r="C31" s="36" t="s">
        <v>59</v>
      </c>
      <c r="D31" s="37">
        <v>334.97</v>
      </c>
      <c r="E31" s="38">
        <v>135.07</v>
      </c>
      <c r="F31" s="37" t="s">
        <v>60</v>
      </c>
      <c r="G31" s="37">
        <v>2628</v>
      </c>
      <c r="H31" s="37">
        <v>1060</v>
      </c>
      <c r="I31" s="37" t="s">
        <v>61</v>
      </c>
      <c r="J31" s="37">
        <v>26369</v>
      </c>
      <c r="K31" s="38">
        <v>15229</v>
      </c>
      <c r="L31" s="38"/>
      <c r="M31" s="38"/>
      <c r="N31" s="38"/>
      <c r="O31" s="38"/>
      <c r="P31" s="38"/>
      <c r="Q31" s="38"/>
      <c r="R31" s="38"/>
      <c r="S31" s="38"/>
      <c r="T31" s="38"/>
      <c r="U31" s="38" t="s">
        <v>62</v>
      </c>
      <c r="V31" s="22"/>
      <c r="W31" s="22"/>
      <c r="X31" s="22"/>
      <c r="Y31" s="22"/>
      <c r="Z31" s="22"/>
    </row>
    <row r="32" spans="1:26" s="24" customFormat="1" ht="60" x14ac:dyDescent="0.2">
      <c r="A32" s="34">
        <v>8</v>
      </c>
      <c r="B32" s="35" t="s">
        <v>63</v>
      </c>
      <c r="C32" s="36" t="s">
        <v>64</v>
      </c>
      <c r="D32" s="37">
        <v>4.9800000000000004</v>
      </c>
      <c r="E32" s="38"/>
      <c r="F32" s="37">
        <v>4.9800000000000004</v>
      </c>
      <c r="G32" s="37">
        <v>560</v>
      </c>
      <c r="H32" s="37"/>
      <c r="I32" s="37">
        <v>560</v>
      </c>
      <c r="J32" s="37">
        <v>4240</v>
      </c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>
        <v>4240</v>
      </c>
      <c r="V32" s="22"/>
      <c r="W32" s="22"/>
      <c r="X32" s="22"/>
      <c r="Y32" s="22"/>
      <c r="Z32" s="22"/>
    </row>
    <row r="33" spans="1:26" ht="36" x14ac:dyDescent="0.2">
      <c r="A33" s="34">
        <v>9</v>
      </c>
      <c r="B33" s="35" t="s">
        <v>65</v>
      </c>
      <c r="C33" s="36" t="s">
        <v>66</v>
      </c>
      <c r="D33" s="37">
        <v>398.5</v>
      </c>
      <c r="E33" s="38" t="s">
        <v>67</v>
      </c>
      <c r="F33" s="37" t="s">
        <v>68</v>
      </c>
      <c r="G33" s="37">
        <v>26</v>
      </c>
      <c r="H33" s="37" t="s">
        <v>69</v>
      </c>
      <c r="I33" s="37" t="s">
        <v>70</v>
      </c>
      <c r="J33" s="37">
        <v>227</v>
      </c>
      <c r="K33" s="38" t="s">
        <v>71</v>
      </c>
      <c r="L33" s="38"/>
      <c r="M33" s="38"/>
      <c r="N33" s="38"/>
      <c r="O33" s="38"/>
      <c r="P33" s="38"/>
      <c r="Q33" s="38"/>
      <c r="R33" s="38"/>
      <c r="S33" s="38"/>
      <c r="T33" s="38"/>
      <c r="U33" s="38" t="s">
        <v>72</v>
      </c>
      <c r="V33" s="22"/>
      <c r="W33" s="22"/>
      <c r="X33" s="22"/>
      <c r="Y33" s="22"/>
      <c r="Z33" s="22"/>
    </row>
    <row r="34" spans="1:26" ht="72" x14ac:dyDescent="0.2">
      <c r="A34" s="34">
        <v>10</v>
      </c>
      <c r="B34" s="35" t="s">
        <v>73</v>
      </c>
      <c r="C34" s="36" t="s">
        <v>64</v>
      </c>
      <c r="D34" s="37">
        <v>8.33</v>
      </c>
      <c r="E34" s="38"/>
      <c r="F34" s="37">
        <v>8.33</v>
      </c>
      <c r="G34" s="37">
        <v>937</v>
      </c>
      <c r="H34" s="37"/>
      <c r="I34" s="37">
        <v>937</v>
      </c>
      <c r="J34" s="37">
        <v>4403</v>
      </c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>
        <v>4403</v>
      </c>
      <c r="V34" s="22"/>
      <c r="W34" s="22"/>
      <c r="X34" s="22"/>
      <c r="Y34" s="22"/>
      <c r="Z34" s="22"/>
    </row>
    <row r="35" spans="1:26" ht="60" x14ac:dyDescent="0.2">
      <c r="A35" s="34">
        <v>11</v>
      </c>
      <c r="B35" s="35" t="s">
        <v>74</v>
      </c>
      <c r="C35" s="36" t="s">
        <v>75</v>
      </c>
      <c r="D35" s="37">
        <v>405.3</v>
      </c>
      <c r="E35" s="38" t="s">
        <v>76</v>
      </c>
      <c r="F35" s="37" t="s">
        <v>77</v>
      </c>
      <c r="G35" s="37">
        <v>952</v>
      </c>
      <c r="H35" s="37" t="s">
        <v>78</v>
      </c>
      <c r="I35" s="37" t="s">
        <v>79</v>
      </c>
      <c r="J35" s="37">
        <v>10446</v>
      </c>
      <c r="K35" s="38" t="s">
        <v>80</v>
      </c>
      <c r="L35" s="38"/>
      <c r="M35" s="38"/>
      <c r="N35" s="38"/>
      <c r="O35" s="38"/>
      <c r="P35" s="38"/>
      <c r="Q35" s="38"/>
      <c r="R35" s="38"/>
      <c r="S35" s="38"/>
      <c r="T35" s="38"/>
      <c r="U35" s="38" t="s">
        <v>81</v>
      </c>
      <c r="V35" s="22"/>
      <c r="W35" s="22"/>
      <c r="X35" s="22"/>
      <c r="Y35" s="22"/>
      <c r="Z35" s="22"/>
    </row>
    <row r="36" spans="1:26" ht="36" x14ac:dyDescent="0.2">
      <c r="A36" s="34">
        <v>12</v>
      </c>
      <c r="B36" s="35" t="s">
        <v>82</v>
      </c>
      <c r="C36" s="36" t="s">
        <v>83</v>
      </c>
      <c r="D36" s="37">
        <v>66</v>
      </c>
      <c r="E36" s="38" t="s">
        <v>84</v>
      </c>
      <c r="F36" s="37"/>
      <c r="G36" s="37">
        <v>682</v>
      </c>
      <c r="H36" s="37" t="s">
        <v>85</v>
      </c>
      <c r="I36" s="37"/>
      <c r="J36" s="37">
        <v>4050</v>
      </c>
      <c r="K36" s="38" t="s">
        <v>86</v>
      </c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22"/>
      <c r="W36" s="22"/>
      <c r="X36" s="22"/>
      <c r="Y36" s="22"/>
      <c r="Z36" s="22"/>
    </row>
    <row r="37" spans="1:26" ht="36" x14ac:dyDescent="0.2">
      <c r="A37" s="34">
        <v>13</v>
      </c>
      <c r="B37" s="35" t="s">
        <v>87</v>
      </c>
      <c r="C37" s="36" t="s">
        <v>88</v>
      </c>
      <c r="D37" s="37">
        <v>1232.94</v>
      </c>
      <c r="E37" s="38" t="s">
        <v>89</v>
      </c>
      <c r="F37" s="37"/>
      <c r="G37" s="37">
        <v>173</v>
      </c>
      <c r="H37" s="37" t="s">
        <v>90</v>
      </c>
      <c r="I37" s="37"/>
      <c r="J37" s="37">
        <v>1994</v>
      </c>
      <c r="K37" s="38" t="s">
        <v>91</v>
      </c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22"/>
      <c r="W37" s="22"/>
      <c r="X37" s="22"/>
      <c r="Y37" s="22"/>
      <c r="Z37" s="22"/>
    </row>
    <row r="38" spans="1:26" ht="36" x14ac:dyDescent="0.2">
      <c r="A38" s="34">
        <v>14</v>
      </c>
      <c r="B38" s="35" t="s">
        <v>92</v>
      </c>
      <c r="C38" s="36">
        <v>14</v>
      </c>
      <c r="D38" s="37">
        <v>99.9</v>
      </c>
      <c r="E38" s="38" t="s">
        <v>93</v>
      </c>
      <c r="F38" s="37"/>
      <c r="G38" s="37">
        <v>1399</v>
      </c>
      <c r="H38" s="37" t="s">
        <v>94</v>
      </c>
      <c r="I38" s="37"/>
      <c r="J38" s="37">
        <v>4460</v>
      </c>
      <c r="K38" s="38" t="s">
        <v>95</v>
      </c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22"/>
      <c r="W38" s="22"/>
      <c r="X38" s="22"/>
      <c r="Y38" s="22"/>
      <c r="Z38" s="22"/>
    </row>
    <row r="39" spans="1:26" ht="72" x14ac:dyDescent="0.2">
      <c r="A39" s="34">
        <v>15</v>
      </c>
      <c r="B39" s="35" t="s">
        <v>96</v>
      </c>
      <c r="C39" s="36">
        <v>6</v>
      </c>
      <c r="D39" s="37">
        <v>102.26</v>
      </c>
      <c r="E39" s="38" t="s">
        <v>97</v>
      </c>
      <c r="F39" s="37" t="s">
        <v>98</v>
      </c>
      <c r="G39" s="37">
        <v>614</v>
      </c>
      <c r="H39" s="37" t="s">
        <v>99</v>
      </c>
      <c r="I39" s="37" t="s">
        <v>100</v>
      </c>
      <c r="J39" s="37">
        <v>5217</v>
      </c>
      <c r="K39" s="38" t="s">
        <v>101</v>
      </c>
      <c r="L39" s="38"/>
      <c r="M39" s="38"/>
      <c r="N39" s="38"/>
      <c r="O39" s="38"/>
      <c r="P39" s="38"/>
      <c r="Q39" s="38"/>
      <c r="R39" s="38"/>
      <c r="S39" s="38"/>
      <c r="T39" s="38"/>
      <c r="U39" s="38" t="s">
        <v>102</v>
      </c>
      <c r="V39" s="22"/>
      <c r="W39" s="22"/>
      <c r="X39" s="22"/>
      <c r="Y39" s="22"/>
      <c r="Z39" s="22"/>
    </row>
    <row r="40" spans="1:26" ht="72" x14ac:dyDescent="0.2">
      <c r="A40" s="39">
        <v>16</v>
      </c>
      <c r="B40" s="40" t="s">
        <v>103</v>
      </c>
      <c r="C40" s="41">
        <v>0.11799999999999999</v>
      </c>
      <c r="D40" s="42">
        <v>652.66</v>
      </c>
      <c r="E40" s="43" t="s">
        <v>104</v>
      </c>
      <c r="F40" s="42" t="s">
        <v>105</v>
      </c>
      <c r="G40" s="42">
        <v>77</v>
      </c>
      <c r="H40" s="42" t="s">
        <v>106</v>
      </c>
      <c r="I40" s="42" t="s">
        <v>107</v>
      </c>
      <c r="J40" s="42">
        <v>434</v>
      </c>
      <c r="K40" s="43" t="s">
        <v>108</v>
      </c>
      <c r="L40" s="43"/>
      <c r="M40" s="43"/>
      <c r="N40" s="43"/>
      <c r="O40" s="43"/>
      <c r="P40" s="43"/>
      <c r="Q40" s="43"/>
      <c r="R40" s="43"/>
      <c r="S40" s="43"/>
      <c r="T40" s="43"/>
      <c r="U40" s="43" t="s">
        <v>109</v>
      </c>
      <c r="V40" s="22"/>
      <c r="W40" s="22"/>
      <c r="X40" s="22"/>
      <c r="Y40" s="22"/>
      <c r="Z40" s="22"/>
    </row>
    <row r="41" spans="1:26" ht="21" customHeight="1" x14ac:dyDescent="0.2">
      <c r="A41" s="52" t="s">
        <v>110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22"/>
      <c r="W41" s="22"/>
      <c r="X41" s="22"/>
      <c r="Y41" s="22"/>
      <c r="Z41" s="22"/>
    </row>
    <row r="42" spans="1:26" ht="17.850000000000001" customHeight="1" x14ac:dyDescent="0.2">
      <c r="A42" s="50" t="s">
        <v>111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22"/>
      <c r="W42" s="22"/>
      <c r="X42" s="22"/>
      <c r="Y42" s="22"/>
      <c r="Z42" s="22"/>
    </row>
    <row r="43" spans="1:26" ht="60" x14ac:dyDescent="0.2">
      <c r="A43" s="34">
        <v>17</v>
      </c>
      <c r="B43" s="35" t="s">
        <v>112</v>
      </c>
      <c r="C43" s="36" t="s">
        <v>113</v>
      </c>
      <c r="D43" s="37">
        <v>11.42</v>
      </c>
      <c r="E43" s="38">
        <v>11.42</v>
      </c>
      <c r="F43" s="37"/>
      <c r="G43" s="37">
        <v>20</v>
      </c>
      <c r="H43" s="37">
        <v>20</v>
      </c>
      <c r="I43" s="37"/>
      <c r="J43" s="37">
        <v>286</v>
      </c>
      <c r="K43" s="38">
        <v>286</v>
      </c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22"/>
      <c r="W43" s="22"/>
      <c r="X43" s="22"/>
      <c r="Y43" s="22"/>
      <c r="Z43" s="22"/>
    </row>
    <row r="44" spans="1:26" ht="60" x14ac:dyDescent="0.2">
      <c r="A44" s="34">
        <v>18</v>
      </c>
      <c r="B44" s="35" t="s">
        <v>114</v>
      </c>
      <c r="C44" s="36" t="s">
        <v>115</v>
      </c>
      <c r="D44" s="37">
        <v>32.47</v>
      </c>
      <c r="E44" s="38" t="s">
        <v>116</v>
      </c>
      <c r="F44" s="37"/>
      <c r="G44" s="37">
        <v>5766</v>
      </c>
      <c r="H44" s="37" t="s">
        <v>117</v>
      </c>
      <c r="I44" s="37"/>
      <c r="J44" s="37">
        <v>23677</v>
      </c>
      <c r="K44" s="38" t="s">
        <v>118</v>
      </c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22"/>
      <c r="W44" s="22"/>
      <c r="X44" s="22"/>
      <c r="Y44" s="22"/>
      <c r="Z44" s="22"/>
    </row>
    <row r="45" spans="1:26" ht="60" x14ac:dyDescent="0.2">
      <c r="A45" s="34">
        <v>19</v>
      </c>
      <c r="B45" s="35" t="s">
        <v>119</v>
      </c>
      <c r="C45" s="36">
        <v>1</v>
      </c>
      <c r="D45" s="37">
        <v>212.58</v>
      </c>
      <c r="E45" s="38" t="s">
        <v>120</v>
      </c>
      <c r="F45" s="37">
        <v>15.14</v>
      </c>
      <c r="G45" s="37">
        <v>213</v>
      </c>
      <c r="H45" s="37" t="s">
        <v>121</v>
      </c>
      <c r="I45" s="37">
        <v>15</v>
      </c>
      <c r="J45" s="37">
        <v>649</v>
      </c>
      <c r="K45" s="38" t="s">
        <v>122</v>
      </c>
      <c r="L45" s="38"/>
      <c r="M45" s="38"/>
      <c r="N45" s="38"/>
      <c r="O45" s="38"/>
      <c r="P45" s="38"/>
      <c r="Q45" s="38"/>
      <c r="R45" s="38"/>
      <c r="S45" s="38"/>
      <c r="T45" s="38"/>
      <c r="U45" s="38">
        <v>47</v>
      </c>
      <c r="V45" s="22"/>
      <c r="W45" s="22"/>
      <c r="X45" s="22"/>
      <c r="Y45" s="22"/>
      <c r="Z45" s="22"/>
    </row>
    <row r="46" spans="1:26" ht="36" x14ac:dyDescent="0.2">
      <c r="A46" s="34">
        <v>20</v>
      </c>
      <c r="B46" s="35" t="s">
        <v>123</v>
      </c>
      <c r="C46" s="36">
        <v>1</v>
      </c>
      <c r="D46" s="37">
        <v>385</v>
      </c>
      <c r="E46" s="38" t="s">
        <v>124</v>
      </c>
      <c r="F46" s="37"/>
      <c r="G46" s="37">
        <v>385</v>
      </c>
      <c r="H46" s="37" t="s">
        <v>124</v>
      </c>
      <c r="I46" s="37"/>
      <c r="J46" s="37">
        <v>289</v>
      </c>
      <c r="K46" s="38" t="s">
        <v>125</v>
      </c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22"/>
      <c r="W46" s="22"/>
      <c r="X46" s="22"/>
      <c r="Y46" s="22"/>
      <c r="Z46" s="22"/>
    </row>
    <row r="47" spans="1:26" ht="72" x14ac:dyDescent="0.2">
      <c r="A47" s="34">
        <v>21</v>
      </c>
      <c r="B47" s="35" t="s">
        <v>126</v>
      </c>
      <c r="C47" s="36">
        <v>6</v>
      </c>
      <c r="D47" s="37">
        <v>39.58</v>
      </c>
      <c r="E47" s="38" t="s">
        <v>127</v>
      </c>
      <c r="F47" s="37">
        <v>15.14</v>
      </c>
      <c r="G47" s="37">
        <v>237</v>
      </c>
      <c r="H47" s="37" t="s">
        <v>128</v>
      </c>
      <c r="I47" s="37">
        <v>91</v>
      </c>
      <c r="J47" s="37">
        <v>1937</v>
      </c>
      <c r="K47" s="38" t="s">
        <v>129</v>
      </c>
      <c r="L47" s="38"/>
      <c r="M47" s="38"/>
      <c r="N47" s="38"/>
      <c r="O47" s="38"/>
      <c r="P47" s="38"/>
      <c r="Q47" s="38"/>
      <c r="R47" s="38"/>
      <c r="S47" s="38"/>
      <c r="T47" s="38"/>
      <c r="U47" s="38">
        <v>284</v>
      </c>
      <c r="V47" s="22"/>
      <c r="W47" s="22"/>
      <c r="X47" s="22"/>
      <c r="Y47" s="22"/>
      <c r="Z47" s="22"/>
    </row>
    <row r="48" spans="1:26" ht="60" x14ac:dyDescent="0.2">
      <c r="A48" s="34">
        <v>22</v>
      </c>
      <c r="B48" s="35" t="s">
        <v>130</v>
      </c>
      <c r="C48" s="36">
        <v>6</v>
      </c>
      <c r="D48" s="37">
        <v>302.06</v>
      </c>
      <c r="E48" s="38" t="s">
        <v>131</v>
      </c>
      <c r="F48" s="37"/>
      <c r="G48" s="37">
        <v>1812</v>
      </c>
      <c r="H48" s="37" t="s">
        <v>132</v>
      </c>
      <c r="I48" s="37"/>
      <c r="J48" s="37">
        <v>4485</v>
      </c>
      <c r="K48" s="38" t="s">
        <v>133</v>
      </c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22"/>
      <c r="W48" s="22"/>
      <c r="X48" s="22"/>
      <c r="Y48" s="22"/>
      <c r="Z48" s="22"/>
    </row>
    <row r="49" spans="1:26" ht="48" x14ac:dyDescent="0.2">
      <c r="A49" s="34">
        <v>23</v>
      </c>
      <c r="B49" s="35" t="s">
        <v>134</v>
      </c>
      <c r="C49" s="36">
        <v>1</v>
      </c>
      <c r="D49" s="37">
        <v>212.58</v>
      </c>
      <c r="E49" s="38" t="s">
        <v>120</v>
      </c>
      <c r="F49" s="37">
        <v>15.14</v>
      </c>
      <c r="G49" s="37">
        <v>213</v>
      </c>
      <c r="H49" s="37" t="s">
        <v>121</v>
      </c>
      <c r="I49" s="37">
        <v>15</v>
      </c>
      <c r="J49" s="37">
        <v>649</v>
      </c>
      <c r="K49" s="38" t="s">
        <v>122</v>
      </c>
      <c r="L49" s="38"/>
      <c r="M49" s="38"/>
      <c r="N49" s="38"/>
      <c r="O49" s="38"/>
      <c r="P49" s="38"/>
      <c r="Q49" s="38"/>
      <c r="R49" s="38"/>
      <c r="S49" s="38"/>
      <c r="T49" s="38"/>
      <c r="U49" s="38">
        <v>47</v>
      </c>
      <c r="V49" s="22"/>
      <c r="W49" s="22"/>
      <c r="X49" s="22"/>
      <c r="Y49" s="22"/>
      <c r="Z49" s="22"/>
    </row>
    <row r="50" spans="1:26" ht="60" x14ac:dyDescent="0.2">
      <c r="A50" s="34">
        <v>24</v>
      </c>
      <c r="B50" s="35" t="s">
        <v>135</v>
      </c>
      <c r="C50" s="36">
        <v>1</v>
      </c>
      <c r="D50" s="37">
        <v>26.36</v>
      </c>
      <c r="E50" s="38" t="s">
        <v>136</v>
      </c>
      <c r="F50" s="37"/>
      <c r="G50" s="37">
        <v>26</v>
      </c>
      <c r="H50" s="37" t="s">
        <v>137</v>
      </c>
      <c r="I50" s="37"/>
      <c r="J50" s="37">
        <v>68</v>
      </c>
      <c r="K50" s="38" t="s">
        <v>138</v>
      </c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22"/>
      <c r="W50" s="22"/>
      <c r="X50" s="22"/>
      <c r="Y50" s="22"/>
      <c r="Z50" s="22"/>
    </row>
    <row r="51" spans="1:26" ht="60" x14ac:dyDescent="0.2">
      <c r="A51" s="34">
        <v>25</v>
      </c>
      <c r="B51" s="35" t="s">
        <v>139</v>
      </c>
      <c r="C51" s="36">
        <v>2</v>
      </c>
      <c r="D51" s="37">
        <v>173</v>
      </c>
      <c r="E51" s="38" t="s">
        <v>140</v>
      </c>
      <c r="F51" s="37"/>
      <c r="G51" s="37">
        <v>346</v>
      </c>
      <c r="H51" s="37" t="s">
        <v>141</v>
      </c>
      <c r="I51" s="37"/>
      <c r="J51" s="37">
        <v>652</v>
      </c>
      <c r="K51" s="38" t="s">
        <v>142</v>
      </c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22"/>
      <c r="W51" s="22"/>
      <c r="X51" s="22"/>
      <c r="Y51" s="22"/>
      <c r="Z51" s="22"/>
    </row>
    <row r="52" spans="1:26" ht="72" x14ac:dyDescent="0.2">
      <c r="A52" s="34">
        <v>26</v>
      </c>
      <c r="B52" s="35" t="s">
        <v>143</v>
      </c>
      <c r="C52" s="36" t="s">
        <v>144</v>
      </c>
      <c r="D52" s="37">
        <v>504.31</v>
      </c>
      <c r="E52" s="38" t="s">
        <v>145</v>
      </c>
      <c r="F52" s="37" t="s">
        <v>146</v>
      </c>
      <c r="G52" s="37">
        <v>100</v>
      </c>
      <c r="H52" s="37" t="s">
        <v>147</v>
      </c>
      <c r="I52" s="37" t="s">
        <v>148</v>
      </c>
      <c r="J52" s="37">
        <v>705</v>
      </c>
      <c r="K52" s="38">
        <v>250</v>
      </c>
      <c r="L52" s="38"/>
      <c r="M52" s="38"/>
      <c r="N52" s="38"/>
      <c r="O52" s="38"/>
      <c r="P52" s="38"/>
      <c r="Q52" s="38"/>
      <c r="R52" s="38"/>
      <c r="S52" s="38"/>
      <c r="T52" s="38"/>
      <c r="U52" s="38" t="s">
        <v>149</v>
      </c>
      <c r="V52" s="22"/>
      <c r="W52" s="22"/>
      <c r="X52" s="22"/>
      <c r="Y52" s="22"/>
      <c r="Z52" s="22"/>
    </row>
    <row r="53" spans="1:26" ht="36" x14ac:dyDescent="0.2">
      <c r="A53" s="39">
        <v>27</v>
      </c>
      <c r="B53" s="40" t="s">
        <v>150</v>
      </c>
      <c r="C53" s="41">
        <v>198.1</v>
      </c>
      <c r="D53" s="42">
        <v>0.3</v>
      </c>
      <c r="E53" s="43" t="s">
        <v>151</v>
      </c>
      <c r="F53" s="42"/>
      <c r="G53" s="42">
        <v>59</v>
      </c>
      <c r="H53" s="42" t="s">
        <v>152</v>
      </c>
      <c r="I53" s="42"/>
      <c r="J53" s="42">
        <v>248</v>
      </c>
      <c r="K53" s="43" t="s">
        <v>153</v>
      </c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22"/>
      <c r="W53" s="22"/>
      <c r="X53" s="22"/>
      <c r="Y53" s="22"/>
      <c r="Z53" s="22"/>
    </row>
    <row r="54" spans="1:26" ht="21" customHeight="1" x14ac:dyDescent="0.2">
      <c r="A54" s="52" t="s">
        <v>154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22"/>
      <c r="W54" s="22"/>
      <c r="X54" s="22"/>
      <c r="Y54" s="22"/>
      <c r="Z54" s="22"/>
    </row>
    <row r="55" spans="1:26" ht="48" x14ac:dyDescent="0.2">
      <c r="A55" s="34">
        <v>28</v>
      </c>
      <c r="B55" s="35" t="s">
        <v>155</v>
      </c>
      <c r="C55" s="36">
        <v>3</v>
      </c>
      <c r="D55" s="37">
        <v>1595.71</v>
      </c>
      <c r="E55" s="38">
        <v>337.21</v>
      </c>
      <c r="F55" s="37" t="s">
        <v>156</v>
      </c>
      <c r="G55" s="37">
        <v>4787</v>
      </c>
      <c r="H55" s="37">
        <v>1012</v>
      </c>
      <c r="I55" s="37" t="s">
        <v>157</v>
      </c>
      <c r="J55" s="37">
        <v>36857</v>
      </c>
      <c r="K55" s="38">
        <v>14529</v>
      </c>
      <c r="L55" s="38"/>
      <c r="M55" s="38"/>
      <c r="N55" s="38"/>
      <c r="O55" s="38"/>
      <c r="P55" s="38"/>
      <c r="Q55" s="38"/>
      <c r="R55" s="38"/>
      <c r="S55" s="38"/>
      <c r="T55" s="38"/>
      <c r="U55" s="38" t="s">
        <v>158</v>
      </c>
      <c r="V55" s="22"/>
      <c r="W55" s="22"/>
      <c r="X55" s="22"/>
      <c r="Y55" s="22"/>
      <c r="Z55" s="22"/>
    </row>
    <row r="56" spans="1:26" ht="72" x14ac:dyDescent="0.2">
      <c r="A56" s="34">
        <v>29</v>
      </c>
      <c r="B56" s="35" t="s">
        <v>159</v>
      </c>
      <c r="C56" s="36">
        <v>3</v>
      </c>
      <c r="D56" s="37">
        <v>427.45</v>
      </c>
      <c r="E56" s="38">
        <v>176.31</v>
      </c>
      <c r="F56" s="37">
        <v>251.14</v>
      </c>
      <c r="G56" s="37">
        <v>1282</v>
      </c>
      <c r="H56" s="37">
        <v>529</v>
      </c>
      <c r="I56" s="37">
        <v>753</v>
      </c>
      <c r="J56" s="37">
        <v>12384</v>
      </c>
      <c r="K56" s="38">
        <v>7595</v>
      </c>
      <c r="L56" s="38"/>
      <c r="M56" s="38"/>
      <c r="N56" s="38"/>
      <c r="O56" s="38"/>
      <c r="P56" s="38"/>
      <c r="Q56" s="38"/>
      <c r="R56" s="38"/>
      <c r="S56" s="38"/>
      <c r="T56" s="38"/>
      <c r="U56" s="38">
        <v>4789</v>
      </c>
      <c r="V56" s="22"/>
      <c r="W56" s="22"/>
      <c r="X56" s="22"/>
      <c r="Y56" s="22"/>
      <c r="Z56" s="22"/>
    </row>
    <row r="57" spans="1:26" ht="84" x14ac:dyDescent="0.2">
      <c r="A57" s="34">
        <v>30</v>
      </c>
      <c r="B57" s="35" t="s">
        <v>160</v>
      </c>
      <c r="C57" s="36" t="s">
        <v>161</v>
      </c>
      <c r="D57" s="37">
        <v>9486.57</v>
      </c>
      <c r="E57" s="38" t="s">
        <v>162</v>
      </c>
      <c r="F57" s="37" t="s">
        <v>163</v>
      </c>
      <c r="G57" s="37">
        <v>7077</v>
      </c>
      <c r="H57" s="37" t="s">
        <v>164</v>
      </c>
      <c r="I57" s="37" t="s">
        <v>165</v>
      </c>
      <c r="J57" s="37">
        <v>18454</v>
      </c>
      <c r="K57" s="38" t="s">
        <v>166</v>
      </c>
      <c r="L57" s="38"/>
      <c r="M57" s="38"/>
      <c r="N57" s="38"/>
      <c r="O57" s="38"/>
      <c r="P57" s="38"/>
      <c r="Q57" s="38"/>
      <c r="R57" s="38"/>
      <c r="S57" s="38"/>
      <c r="T57" s="38"/>
      <c r="U57" s="38" t="s">
        <v>167</v>
      </c>
      <c r="V57" s="22"/>
      <c r="W57" s="22"/>
      <c r="X57" s="22"/>
      <c r="Y57" s="22"/>
      <c r="Z57" s="22"/>
    </row>
    <row r="58" spans="1:26" ht="192" x14ac:dyDescent="0.2">
      <c r="A58" s="34">
        <v>31</v>
      </c>
      <c r="B58" s="35" t="s">
        <v>168</v>
      </c>
      <c r="C58" s="36" t="s">
        <v>161</v>
      </c>
      <c r="D58" s="37">
        <v>26903.53</v>
      </c>
      <c r="E58" s="38" t="s">
        <v>169</v>
      </c>
      <c r="F58" s="37" t="s">
        <v>170</v>
      </c>
      <c r="G58" s="37">
        <v>20070</v>
      </c>
      <c r="H58" s="37" t="s">
        <v>171</v>
      </c>
      <c r="I58" s="37" t="s">
        <v>172</v>
      </c>
      <c r="J58" s="37">
        <v>56237</v>
      </c>
      <c r="K58" s="38" t="s">
        <v>173</v>
      </c>
      <c r="L58" s="38"/>
      <c r="M58" s="38"/>
      <c r="N58" s="38"/>
      <c r="O58" s="38"/>
      <c r="P58" s="38"/>
      <c r="Q58" s="38"/>
      <c r="R58" s="38"/>
      <c r="S58" s="38"/>
      <c r="T58" s="38"/>
      <c r="U58" s="38" t="s">
        <v>174</v>
      </c>
      <c r="V58" s="22"/>
      <c r="W58" s="22"/>
      <c r="X58" s="22"/>
      <c r="Y58" s="22"/>
      <c r="Z58" s="22"/>
    </row>
    <row r="59" spans="1:26" ht="48" x14ac:dyDescent="0.2">
      <c r="A59" s="34">
        <v>32</v>
      </c>
      <c r="B59" s="35" t="s">
        <v>175</v>
      </c>
      <c r="C59" s="36" t="s">
        <v>176</v>
      </c>
      <c r="D59" s="37">
        <v>39779.379999999997</v>
      </c>
      <c r="E59" s="38" t="s">
        <v>177</v>
      </c>
      <c r="F59" s="37"/>
      <c r="G59" s="37">
        <v>12464</v>
      </c>
      <c r="H59" s="37" t="s">
        <v>178</v>
      </c>
      <c r="I59" s="37"/>
      <c r="J59" s="37">
        <v>57228</v>
      </c>
      <c r="K59" s="38" t="s">
        <v>179</v>
      </c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22"/>
      <c r="W59" s="22"/>
      <c r="X59" s="22"/>
      <c r="Y59" s="22"/>
      <c r="Z59" s="22"/>
    </row>
    <row r="60" spans="1:26" ht="36" x14ac:dyDescent="0.2">
      <c r="A60" s="34">
        <v>33</v>
      </c>
      <c r="B60" s="35" t="s">
        <v>180</v>
      </c>
      <c r="C60" s="36" t="s">
        <v>181</v>
      </c>
      <c r="D60" s="37">
        <v>1180</v>
      </c>
      <c r="E60" s="38" t="s">
        <v>182</v>
      </c>
      <c r="F60" s="37"/>
      <c r="G60" s="37">
        <v>2113</v>
      </c>
      <c r="H60" s="37" t="s">
        <v>183</v>
      </c>
      <c r="I60" s="37"/>
      <c r="J60" s="37">
        <v>23408</v>
      </c>
      <c r="K60" s="38" t="s">
        <v>184</v>
      </c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22"/>
      <c r="W60" s="22"/>
      <c r="X60" s="22"/>
      <c r="Y60" s="22"/>
      <c r="Z60" s="22"/>
    </row>
    <row r="61" spans="1:26" ht="60" x14ac:dyDescent="0.2">
      <c r="A61" s="34">
        <v>34</v>
      </c>
      <c r="B61" s="35" t="s">
        <v>114</v>
      </c>
      <c r="C61" s="36">
        <v>74.599999999999994</v>
      </c>
      <c r="D61" s="37">
        <v>32.47</v>
      </c>
      <c r="E61" s="38" t="s">
        <v>116</v>
      </c>
      <c r="F61" s="37"/>
      <c r="G61" s="37">
        <v>2422</v>
      </c>
      <c r="H61" s="37" t="s">
        <v>185</v>
      </c>
      <c r="I61" s="37"/>
      <c r="J61" s="37">
        <v>9946</v>
      </c>
      <c r="K61" s="38" t="s">
        <v>186</v>
      </c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22"/>
      <c r="W61" s="22"/>
      <c r="X61" s="22"/>
      <c r="Y61" s="22"/>
      <c r="Z61" s="22"/>
    </row>
    <row r="62" spans="1:26" ht="48" x14ac:dyDescent="0.2">
      <c r="A62" s="34">
        <v>35</v>
      </c>
      <c r="B62" s="35" t="s">
        <v>187</v>
      </c>
      <c r="C62" s="36">
        <v>6</v>
      </c>
      <c r="D62" s="37">
        <v>0.72</v>
      </c>
      <c r="E62" s="38">
        <v>0.49</v>
      </c>
      <c r="F62" s="37">
        <v>0.23</v>
      </c>
      <c r="G62" s="37">
        <v>4</v>
      </c>
      <c r="H62" s="37">
        <v>3</v>
      </c>
      <c r="I62" s="37">
        <v>1</v>
      </c>
      <c r="J62" s="37">
        <v>47</v>
      </c>
      <c r="K62" s="38">
        <v>42</v>
      </c>
      <c r="L62" s="38"/>
      <c r="M62" s="38"/>
      <c r="N62" s="38"/>
      <c r="O62" s="38"/>
      <c r="P62" s="38"/>
      <c r="Q62" s="38"/>
      <c r="R62" s="38"/>
      <c r="S62" s="38"/>
      <c r="T62" s="38"/>
      <c r="U62" s="38">
        <v>5</v>
      </c>
      <c r="V62" s="22"/>
      <c r="W62" s="22"/>
      <c r="X62" s="22"/>
      <c r="Y62" s="22"/>
      <c r="Z62" s="22"/>
    </row>
    <row r="63" spans="1:26" ht="48" x14ac:dyDescent="0.2">
      <c r="A63" s="34">
        <v>36</v>
      </c>
      <c r="B63" s="35" t="s">
        <v>188</v>
      </c>
      <c r="C63" s="36">
        <v>6</v>
      </c>
      <c r="D63" s="37">
        <v>6.76</v>
      </c>
      <c r="E63" s="38">
        <v>2.4300000000000002</v>
      </c>
      <c r="F63" s="37">
        <v>4.33</v>
      </c>
      <c r="G63" s="37">
        <v>41</v>
      </c>
      <c r="H63" s="37">
        <v>15</v>
      </c>
      <c r="I63" s="37">
        <v>26</v>
      </c>
      <c r="J63" s="37">
        <v>316</v>
      </c>
      <c r="K63" s="38">
        <v>210</v>
      </c>
      <c r="L63" s="38"/>
      <c r="M63" s="38"/>
      <c r="N63" s="38"/>
      <c r="O63" s="38"/>
      <c r="P63" s="38"/>
      <c r="Q63" s="38"/>
      <c r="R63" s="38"/>
      <c r="S63" s="38"/>
      <c r="T63" s="38"/>
      <c r="U63" s="38">
        <v>106</v>
      </c>
      <c r="V63" s="22"/>
      <c r="W63" s="22"/>
      <c r="X63" s="22"/>
      <c r="Y63" s="22"/>
      <c r="Z63" s="22"/>
    </row>
    <row r="64" spans="1:26" ht="72" x14ac:dyDescent="0.2">
      <c r="A64" s="34">
        <v>37</v>
      </c>
      <c r="B64" s="35" t="s">
        <v>189</v>
      </c>
      <c r="C64" s="36">
        <v>6</v>
      </c>
      <c r="D64" s="37">
        <v>27.39</v>
      </c>
      <c r="E64" s="38">
        <v>11.78</v>
      </c>
      <c r="F64" s="37">
        <v>15.61</v>
      </c>
      <c r="G64" s="37">
        <v>164</v>
      </c>
      <c r="H64" s="37">
        <v>71</v>
      </c>
      <c r="I64" s="37">
        <v>93</v>
      </c>
      <c r="J64" s="37">
        <v>1211</v>
      </c>
      <c r="K64" s="38">
        <v>1015</v>
      </c>
      <c r="L64" s="38"/>
      <c r="M64" s="38"/>
      <c r="N64" s="38"/>
      <c r="O64" s="38"/>
      <c r="P64" s="38"/>
      <c r="Q64" s="38"/>
      <c r="R64" s="38"/>
      <c r="S64" s="38"/>
      <c r="T64" s="38"/>
      <c r="U64" s="38">
        <v>196</v>
      </c>
      <c r="V64" s="22"/>
      <c r="W64" s="22"/>
      <c r="X64" s="22"/>
      <c r="Y64" s="22"/>
      <c r="Z64" s="22"/>
    </row>
    <row r="65" spans="1:26" ht="17.850000000000001" customHeight="1" x14ac:dyDescent="0.2">
      <c r="A65" s="50" t="s">
        <v>190</v>
      </c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22"/>
      <c r="W65" s="22"/>
      <c r="X65" s="22"/>
      <c r="Y65" s="22"/>
      <c r="Z65" s="22"/>
    </row>
    <row r="66" spans="1:26" ht="36" x14ac:dyDescent="0.2">
      <c r="A66" s="34">
        <v>38</v>
      </c>
      <c r="B66" s="35" t="s">
        <v>191</v>
      </c>
      <c r="C66" s="36" t="s">
        <v>192</v>
      </c>
      <c r="D66" s="37">
        <v>2182.5500000000002</v>
      </c>
      <c r="E66" s="38" t="s">
        <v>193</v>
      </c>
      <c r="F66" s="37">
        <v>45.19</v>
      </c>
      <c r="G66" s="37">
        <v>880</v>
      </c>
      <c r="H66" s="37" t="s">
        <v>194</v>
      </c>
      <c r="I66" s="37">
        <v>18</v>
      </c>
      <c r="J66" s="37">
        <v>8637</v>
      </c>
      <c r="K66" s="38" t="s">
        <v>195</v>
      </c>
      <c r="L66" s="38"/>
      <c r="M66" s="38"/>
      <c r="N66" s="38"/>
      <c r="O66" s="38"/>
      <c r="P66" s="38"/>
      <c r="Q66" s="38"/>
      <c r="R66" s="38"/>
      <c r="S66" s="38"/>
      <c r="T66" s="38"/>
      <c r="U66" s="38">
        <v>95</v>
      </c>
      <c r="V66" s="22"/>
      <c r="W66" s="22"/>
      <c r="X66" s="22"/>
      <c r="Y66" s="22"/>
      <c r="Z66" s="22"/>
    </row>
    <row r="67" spans="1:26" ht="72" x14ac:dyDescent="0.2">
      <c r="A67" s="34">
        <v>39</v>
      </c>
      <c r="B67" s="35" t="s">
        <v>196</v>
      </c>
      <c r="C67" s="36" t="s">
        <v>197</v>
      </c>
      <c r="D67" s="37">
        <v>97.09</v>
      </c>
      <c r="E67" s="38" t="s">
        <v>198</v>
      </c>
      <c r="F67" s="37"/>
      <c r="G67" s="37">
        <v>3913</v>
      </c>
      <c r="H67" s="37" t="s">
        <v>199</v>
      </c>
      <c r="I67" s="37"/>
      <c r="J67" s="37">
        <v>16138</v>
      </c>
      <c r="K67" s="38" t="s">
        <v>200</v>
      </c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22"/>
      <c r="W67" s="22"/>
      <c r="X67" s="22"/>
      <c r="Y67" s="22"/>
      <c r="Z67" s="22"/>
    </row>
    <row r="68" spans="1:26" ht="48" x14ac:dyDescent="0.2">
      <c r="A68" s="34">
        <v>40</v>
      </c>
      <c r="B68" s="35" t="s">
        <v>201</v>
      </c>
      <c r="C68" s="36">
        <v>3</v>
      </c>
      <c r="D68" s="37">
        <v>68.7</v>
      </c>
      <c r="E68" s="38" t="s">
        <v>202</v>
      </c>
      <c r="F68" s="37">
        <v>15.81</v>
      </c>
      <c r="G68" s="37">
        <v>206</v>
      </c>
      <c r="H68" s="37" t="s">
        <v>203</v>
      </c>
      <c r="I68" s="37">
        <v>47</v>
      </c>
      <c r="J68" s="37">
        <v>1203</v>
      </c>
      <c r="K68" s="38" t="s">
        <v>204</v>
      </c>
      <c r="L68" s="38"/>
      <c r="M68" s="38"/>
      <c r="N68" s="38"/>
      <c r="O68" s="38"/>
      <c r="P68" s="38"/>
      <c r="Q68" s="38"/>
      <c r="R68" s="38"/>
      <c r="S68" s="38"/>
      <c r="T68" s="38"/>
      <c r="U68" s="38">
        <v>170</v>
      </c>
      <c r="V68" s="22"/>
      <c r="W68" s="22"/>
      <c r="X68" s="22"/>
      <c r="Y68" s="22"/>
      <c r="Z68" s="22"/>
    </row>
    <row r="69" spans="1:26" ht="48" x14ac:dyDescent="0.2">
      <c r="A69" s="34">
        <v>41</v>
      </c>
      <c r="B69" s="35" t="s">
        <v>205</v>
      </c>
      <c r="C69" s="36" t="s">
        <v>206</v>
      </c>
      <c r="D69" s="37">
        <v>15.4</v>
      </c>
      <c r="E69" s="38" t="s">
        <v>207</v>
      </c>
      <c r="F69" s="37"/>
      <c r="G69" s="37">
        <v>38</v>
      </c>
      <c r="H69" s="37" t="s">
        <v>208</v>
      </c>
      <c r="I69" s="37"/>
      <c r="J69" s="37">
        <v>103</v>
      </c>
      <c r="K69" s="38" t="s">
        <v>209</v>
      </c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22"/>
      <c r="W69" s="22"/>
      <c r="X69" s="22"/>
      <c r="Y69" s="22"/>
      <c r="Z69" s="22"/>
    </row>
    <row r="70" spans="1:26" ht="36" x14ac:dyDescent="0.2">
      <c r="A70" s="34">
        <v>42</v>
      </c>
      <c r="B70" s="35" t="s">
        <v>210</v>
      </c>
      <c r="C70" s="36" t="s">
        <v>211</v>
      </c>
      <c r="D70" s="37">
        <v>33750</v>
      </c>
      <c r="E70" s="38" t="s">
        <v>212</v>
      </c>
      <c r="F70" s="37"/>
      <c r="G70" s="37">
        <v>137</v>
      </c>
      <c r="H70" s="37" t="s">
        <v>213</v>
      </c>
      <c r="I70" s="37"/>
      <c r="J70" s="37">
        <v>601</v>
      </c>
      <c r="K70" s="38" t="s">
        <v>214</v>
      </c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22"/>
      <c r="W70" s="22"/>
      <c r="X70" s="22"/>
      <c r="Y70" s="22"/>
      <c r="Z70" s="22"/>
    </row>
    <row r="71" spans="1:26" ht="17.850000000000001" customHeight="1" x14ac:dyDescent="0.2">
      <c r="A71" s="50" t="s">
        <v>215</v>
      </c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22"/>
      <c r="W71" s="22"/>
      <c r="X71" s="22"/>
      <c r="Y71" s="22"/>
      <c r="Z71" s="22"/>
    </row>
    <row r="72" spans="1:26" ht="84" x14ac:dyDescent="0.2">
      <c r="A72" s="34">
        <v>43</v>
      </c>
      <c r="B72" s="35" t="s">
        <v>216</v>
      </c>
      <c r="C72" s="36">
        <v>2</v>
      </c>
      <c r="D72" s="37">
        <v>33.979999999999997</v>
      </c>
      <c r="E72" s="38" t="s">
        <v>217</v>
      </c>
      <c r="F72" s="37">
        <v>12.49</v>
      </c>
      <c r="G72" s="37">
        <v>68</v>
      </c>
      <c r="H72" s="37" t="s">
        <v>218</v>
      </c>
      <c r="I72" s="37">
        <v>25</v>
      </c>
      <c r="J72" s="37">
        <v>632</v>
      </c>
      <c r="K72" s="38" t="s">
        <v>219</v>
      </c>
      <c r="L72" s="38"/>
      <c r="M72" s="38"/>
      <c r="N72" s="38"/>
      <c r="O72" s="38"/>
      <c r="P72" s="38"/>
      <c r="Q72" s="38"/>
      <c r="R72" s="38"/>
      <c r="S72" s="38"/>
      <c r="T72" s="38"/>
      <c r="U72" s="38">
        <v>75</v>
      </c>
      <c r="V72" s="22"/>
      <c r="W72" s="22"/>
      <c r="X72" s="22"/>
      <c r="Y72" s="22"/>
      <c r="Z72" s="22"/>
    </row>
    <row r="73" spans="1:26" ht="48" x14ac:dyDescent="0.2">
      <c r="A73" s="34">
        <v>44</v>
      </c>
      <c r="B73" s="35" t="s">
        <v>220</v>
      </c>
      <c r="C73" s="36">
        <v>2</v>
      </c>
      <c r="D73" s="37">
        <v>472.15</v>
      </c>
      <c r="E73" s="38" t="s">
        <v>221</v>
      </c>
      <c r="F73" s="37"/>
      <c r="G73" s="37">
        <v>944</v>
      </c>
      <c r="H73" s="37" t="s">
        <v>222</v>
      </c>
      <c r="I73" s="37"/>
      <c r="J73" s="37">
        <v>4180</v>
      </c>
      <c r="K73" s="38" t="s">
        <v>223</v>
      </c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22"/>
      <c r="W73" s="22"/>
      <c r="X73" s="22"/>
      <c r="Y73" s="22"/>
      <c r="Z73" s="22"/>
    </row>
    <row r="74" spans="1:26" ht="72" x14ac:dyDescent="0.2">
      <c r="A74" s="34">
        <v>45</v>
      </c>
      <c r="B74" s="35" t="s">
        <v>224</v>
      </c>
      <c r="C74" s="36">
        <v>2</v>
      </c>
      <c r="D74" s="37">
        <v>22.7</v>
      </c>
      <c r="E74" s="38" t="s">
        <v>225</v>
      </c>
      <c r="F74" s="37">
        <v>8.09</v>
      </c>
      <c r="G74" s="37">
        <v>45</v>
      </c>
      <c r="H74" s="37" t="s">
        <v>226</v>
      </c>
      <c r="I74" s="37">
        <v>16</v>
      </c>
      <c r="J74" s="37">
        <v>394</v>
      </c>
      <c r="K74" s="38" t="s">
        <v>227</v>
      </c>
      <c r="L74" s="38"/>
      <c r="M74" s="38"/>
      <c r="N74" s="38"/>
      <c r="O74" s="38"/>
      <c r="P74" s="38"/>
      <c r="Q74" s="38"/>
      <c r="R74" s="38"/>
      <c r="S74" s="38"/>
      <c r="T74" s="38"/>
      <c r="U74" s="38">
        <v>50</v>
      </c>
      <c r="V74" s="22"/>
      <c r="W74" s="22"/>
      <c r="X74" s="22"/>
      <c r="Y74" s="22"/>
      <c r="Z74" s="22"/>
    </row>
    <row r="75" spans="1:26" ht="60" x14ac:dyDescent="0.2">
      <c r="A75" s="34">
        <v>46</v>
      </c>
      <c r="B75" s="35" t="s">
        <v>228</v>
      </c>
      <c r="C75" s="36">
        <v>2</v>
      </c>
      <c r="D75" s="37">
        <v>385</v>
      </c>
      <c r="E75" s="38" t="s">
        <v>124</v>
      </c>
      <c r="F75" s="37"/>
      <c r="G75" s="37">
        <v>770</v>
      </c>
      <c r="H75" s="37" t="s">
        <v>229</v>
      </c>
      <c r="I75" s="37"/>
      <c r="J75" s="37">
        <v>576</v>
      </c>
      <c r="K75" s="38" t="s">
        <v>230</v>
      </c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22"/>
      <c r="W75" s="22"/>
      <c r="X75" s="22"/>
      <c r="Y75" s="22"/>
      <c r="Z75" s="22"/>
    </row>
    <row r="76" spans="1:26" ht="60" x14ac:dyDescent="0.2">
      <c r="A76" s="34">
        <v>47</v>
      </c>
      <c r="B76" s="35" t="s">
        <v>231</v>
      </c>
      <c r="C76" s="36">
        <v>2</v>
      </c>
      <c r="D76" s="37">
        <v>116</v>
      </c>
      <c r="E76" s="38" t="s">
        <v>232</v>
      </c>
      <c r="F76" s="37"/>
      <c r="G76" s="37">
        <v>232</v>
      </c>
      <c r="H76" s="37" t="s">
        <v>233</v>
      </c>
      <c r="I76" s="37"/>
      <c r="J76" s="37">
        <v>244</v>
      </c>
      <c r="K76" s="38" t="s">
        <v>234</v>
      </c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22"/>
      <c r="W76" s="22"/>
      <c r="X76" s="22"/>
      <c r="Y76" s="22"/>
      <c r="Z76" s="22"/>
    </row>
    <row r="77" spans="1:26" ht="72" x14ac:dyDescent="0.2">
      <c r="A77" s="34">
        <v>48</v>
      </c>
      <c r="B77" s="35" t="s">
        <v>235</v>
      </c>
      <c r="C77" s="36" t="s">
        <v>236</v>
      </c>
      <c r="D77" s="37">
        <v>1151.8</v>
      </c>
      <c r="E77" s="38" t="s">
        <v>237</v>
      </c>
      <c r="F77" s="37" t="s">
        <v>238</v>
      </c>
      <c r="G77" s="37">
        <v>52</v>
      </c>
      <c r="H77" s="37" t="s">
        <v>239</v>
      </c>
      <c r="I77" s="37" t="s">
        <v>240</v>
      </c>
      <c r="J77" s="37">
        <v>390</v>
      </c>
      <c r="K77" s="38" t="s">
        <v>241</v>
      </c>
      <c r="L77" s="38"/>
      <c r="M77" s="38"/>
      <c r="N77" s="38"/>
      <c r="O77" s="38"/>
      <c r="P77" s="38"/>
      <c r="Q77" s="38"/>
      <c r="R77" s="38"/>
      <c r="S77" s="38"/>
      <c r="T77" s="38"/>
      <c r="U77" s="38" t="s">
        <v>242</v>
      </c>
      <c r="V77" s="22"/>
      <c r="W77" s="22"/>
      <c r="X77" s="22"/>
      <c r="Y77" s="22"/>
      <c r="Z77" s="22"/>
    </row>
    <row r="78" spans="1:26" ht="84" x14ac:dyDescent="0.2">
      <c r="A78" s="34">
        <v>49</v>
      </c>
      <c r="B78" s="35" t="s">
        <v>243</v>
      </c>
      <c r="C78" s="36" t="s">
        <v>244</v>
      </c>
      <c r="D78" s="37">
        <v>17.600000000000001</v>
      </c>
      <c r="E78" s="38" t="s">
        <v>245</v>
      </c>
      <c r="F78" s="37"/>
      <c r="G78" s="37">
        <v>79</v>
      </c>
      <c r="H78" s="37" t="s">
        <v>246</v>
      </c>
      <c r="I78" s="37"/>
      <c r="J78" s="37">
        <v>404</v>
      </c>
      <c r="K78" s="38" t="s">
        <v>247</v>
      </c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22"/>
      <c r="W78" s="22"/>
      <c r="X78" s="22"/>
      <c r="Y78" s="22"/>
      <c r="Z78" s="22"/>
    </row>
    <row r="79" spans="1:26" ht="72" x14ac:dyDescent="0.2">
      <c r="A79" s="34">
        <v>50</v>
      </c>
      <c r="B79" s="35" t="s">
        <v>248</v>
      </c>
      <c r="C79" s="36" t="s">
        <v>249</v>
      </c>
      <c r="D79" s="37">
        <v>292.24</v>
      </c>
      <c r="E79" s="38" t="s">
        <v>250</v>
      </c>
      <c r="F79" s="37" t="s">
        <v>251</v>
      </c>
      <c r="G79" s="37">
        <v>103</v>
      </c>
      <c r="H79" s="37" t="s">
        <v>252</v>
      </c>
      <c r="I79" s="37" t="s">
        <v>253</v>
      </c>
      <c r="J79" s="37">
        <v>508</v>
      </c>
      <c r="K79" s="38" t="s">
        <v>254</v>
      </c>
      <c r="L79" s="38"/>
      <c r="M79" s="38"/>
      <c r="N79" s="38"/>
      <c r="O79" s="38"/>
      <c r="P79" s="38"/>
      <c r="Q79" s="38"/>
      <c r="R79" s="38"/>
      <c r="S79" s="38"/>
      <c r="T79" s="38"/>
      <c r="U79" s="38" t="s">
        <v>255</v>
      </c>
      <c r="V79" s="22"/>
      <c r="W79" s="22"/>
      <c r="X79" s="22"/>
      <c r="Y79" s="22"/>
      <c r="Z79" s="22"/>
    </row>
    <row r="80" spans="1:26" ht="72" x14ac:dyDescent="0.2">
      <c r="A80" s="34">
        <v>51</v>
      </c>
      <c r="B80" s="35" t="s">
        <v>256</v>
      </c>
      <c r="C80" s="36">
        <v>2</v>
      </c>
      <c r="D80" s="37">
        <v>339.05</v>
      </c>
      <c r="E80" s="38" t="s">
        <v>257</v>
      </c>
      <c r="F80" s="37" t="s">
        <v>258</v>
      </c>
      <c r="G80" s="37">
        <v>678</v>
      </c>
      <c r="H80" s="37" t="s">
        <v>259</v>
      </c>
      <c r="I80" s="37" t="s">
        <v>260</v>
      </c>
      <c r="J80" s="37">
        <v>4301</v>
      </c>
      <c r="K80" s="38" t="s">
        <v>261</v>
      </c>
      <c r="L80" s="38"/>
      <c r="M80" s="38"/>
      <c r="N80" s="38"/>
      <c r="O80" s="38"/>
      <c r="P80" s="38"/>
      <c r="Q80" s="38"/>
      <c r="R80" s="38"/>
      <c r="S80" s="38"/>
      <c r="T80" s="38"/>
      <c r="U80" s="38" t="s">
        <v>262</v>
      </c>
      <c r="V80" s="22"/>
      <c r="W80" s="22"/>
      <c r="X80" s="22"/>
      <c r="Y80" s="22"/>
      <c r="Z80" s="22"/>
    </row>
    <row r="81" spans="1:26" ht="36" x14ac:dyDescent="0.2">
      <c r="A81" s="34">
        <v>52</v>
      </c>
      <c r="B81" s="35" t="s">
        <v>263</v>
      </c>
      <c r="C81" s="36">
        <v>0.08</v>
      </c>
      <c r="D81" s="37">
        <v>592</v>
      </c>
      <c r="E81" s="38" t="s">
        <v>264</v>
      </c>
      <c r="F81" s="37"/>
      <c r="G81" s="37">
        <v>47</v>
      </c>
      <c r="H81" s="37" t="s">
        <v>265</v>
      </c>
      <c r="I81" s="37"/>
      <c r="J81" s="37">
        <v>236</v>
      </c>
      <c r="K81" s="38" t="s">
        <v>266</v>
      </c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22"/>
      <c r="W81" s="22"/>
      <c r="X81" s="22"/>
      <c r="Y81" s="22"/>
      <c r="Z81" s="22"/>
    </row>
    <row r="82" spans="1:26" ht="48" x14ac:dyDescent="0.2">
      <c r="A82" s="39">
        <v>53</v>
      </c>
      <c r="B82" s="40" t="s">
        <v>48</v>
      </c>
      <c r="C82" s="41">
        <v>2.6</v>
      </c>
      <c r="D82" s="42">
        <v>117</v>
      </c>
      <c r="E82" s="43" t="s">
        <v>50</v>
      </c>
      <c r="F82" s="42"/>
      <c r="G82" s="42">
        <v>304</v>
      </c>
      <c r="H82" s="42" t="s">
        <v>267</v>
      </c>
      <c r="I82" s="42"/>
      <c r="J82" s="42">
        <v>907</v>
      </c>
      <c r="K82" s="43" t="s">
        <v>268</v>
      </c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22"/>
      <c r="W82" s="22"/>
      <c r="X82" s="22"/>
      <c r="Y82" s="22"/>
      <c r="Z82" s="22"/>
    </row>
    <row r="83" spans="1:26" ht="21" customHeight="1" x14ac:dyDescent="0.2">
      <c r="A83" s="52" t="s">
        <v>269</v>
      </c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22"/>
      <c r="W83" s="22"/>
      <c r="X83" s="22"/>
      <c r="Y83" s="22"/>
      <c r="Z83" s="22"/>
    </row>
    <row r="84" spans="1:26" ht="17.850000000000001" customHeight="1" x14ac:dyDescent="0.2">
      <c r="A84" s="50" t="s">
        <v>270</v>
      </c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22"/>
      <c r="W84" s="22"/>
      <c r="X84" s="22"/>
      <c r="Y84" s="22"/>
      <c r="Z84" s="22"/>
    </row>
    <row r="85" spans="1:26" ht="72" x14ac:dyDescent="0.2">
      <c r="A85" s="34">
        <v>54</v>
      </c>
      <c r="B85" s="35" t="s">
        <v>235</v>
      </c>
      <c r="C85" s="36" t="s">
        <v>271</v>
      </c>
      <c r="D85" s="37">
        <v>1151.8</v>
      </c>
      <c r="E85" s="38" t="s">
        <v>237</v>
      </c>
      <c r="F85" s="37" t="s">
        <v>238</v>
      </c>
      <c r="G85" s="37">
        <v>30</v>
      </c>
      <c r="H85" s="37">
        <v>6</v>
      </c>
      <c r="I85" s="37" t="s">
        <v>272</v>
      </c>
      <c r="J85" s="37">
        <v>226</v>
      </c>
      <c r="K85" s="38" t="s">
        <v>273</v>
      </c>
      <c r="L85" s="38"/>
      <c r="M85" s="38"/>
      <c r="N85" s="38"/>
      <c r="O85" s="38"/>
      <c r="P85" s="38"/>
      <c r="Q85" s="38"/>
      <c r="R85" s="38"/>
      <c r="S85" s="38"/>
      <c r="T85" s="38"/>
      <c r="U85" s="38" t="s">
        <v>274</v>
      </c>
      <c r="V85" s="22"/>
      <c r="W85" s="22"/>
      <c r="X85" s="22"/>
      <c r="Y85" s="22"/>
      <c r="Z85" s="22"/>
    </row>
    <row r="86" spans="1:26" ht="84" x14ac:dyDescent="0.2">
      <c r="A86" s="34">
        <v>55</v>
      </c>
      <c r="B86" s="35" t="s">
        <v>275</v>
      </c>
      <c r="C86" s="36" t="s">
        <v>276</v>
      </c>
      <c r="D86" s="37">
        <v>30.2</v>
      </c>
      <c r="E86" s="38" t="s">
        <v>277</v>
      </c>
      <c r="F86" s="37"/>
      <c r="G86" s="37">
        <v>79</v>
      </c>
      <c r="H86" s="37" t="s">
        <v>246</v>
      </c>
      <c r="I86" s="37"/>
      <c r="J86" s="37">
        <v>503</v>
      </c>
      <c r="K86" s="38" t="s">
        <v>278</v>
      </c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22"/>
      <c r="W86" s="22"/>
      <c r="X86" s="22"/>
      <c r="Y86" s="22"/>
      <c r="Z86" s="22"/>
    </row>
    <row r="87" spans="1:26" ht="72" x14ac:dyDescent="0.2">
      <c r="A87" s="34">
        <v>56</v>
      </c>
      <c r="B87" s="35" t="s">
        <v>248</v>
      </c>
      <c r="C87" s="36" t="s">
        <v>279</v>
      </c>
      <c r="D87" s="37">
        <v>292.24</v>
      </c>
      <c r="E87" s="38" t="s">
        <v>250</v>
      </c>
      <c r="F87" s="37" t="s">
        <v>251</v>
      </c>
      <c r="G87" s="37">
        <v>142</v>
      </c>
      <c r="H87" s="37" t="s">
        <v>280</v>
      </c>
      <c r="I87" s="37" t="s">
        <v>281</v>
      </c>
      <c r="J87" s="37">
        <v>700</v>
      </c>
      <c r="K87" s="38" t="s">
        <v>282</v>
      </c>
      <c r="L87" s="38"/>
      <c r="M87" s="38"/>
      <c r="N87" s="38"/>
      <c r="O87" s="38"/>
      <c r="P87" s="38"/>
      <c r="Q87" s="38"/>
      <c r="R87" s="38"/>
      <c r="S87" s="38"/>
      <c r="T87" s="38"/>
      <c r="U87" s="38" t="s">
        <v>283</v>
      </c>
      <c r="V87" s="22"/>
      <c r="W87" s="22"/>
      <c r="X87" s="22"/>
      <c r="Y87" s="22"/>
      <c r="Z87" s="22"/>
    </row>
    <row r="88" spans="1:26" ht="17.850000000000001" customHeight="1" x14ac:dyDescent="0.2">
      <c r="A88" s="50" t="s">
        <v>284</v>
      </c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22"/>
      <c r="W88" s="22"/>
      <c r="X88" s="22"/>
      <c r="Y88" s="22"/>
      <c r="Z88" s="22"/>
    </row>
    <row r="89" spans="1:26" ht="84" x14ac:dyDescent="0.2">
      <c r="A89" s="34">
        <v>57</v>
      </c>
      <c r="B89" s="35" t="s">
        <v>285</v>
      </c>
      <c r="C89" s="36">
        <v>0.9</v>
      </c>
      <c r="D89" s="37">
        <v>67.3</v>
      </c>
      <c r="E89" s="38" t="s">
        <v>286</v>
      </c>
      <c r="F89" s="37"/>
      <c r="G89" s="37">
        <v>61</v>
      </c>
      <c r="H89" s="37" t="s">
        <v>287</v>
      </c>
      <c r="I89" s="37"/>
      <c r="J89" s="37">
        <v>385</v>
      </c>
      <c r="K89" s="38" t="s">
        <v>124</v>
      </c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22"/>
      <c r="W89" s="22"/>
      <c r="X89" s="22"/>
      <c r="Y89" s="22"/>
      <c r="Z89" s="22"/>
    </row>
    <row r="90" spans="1:26" ht="48" x14ac:dyDescent="0.2">
      <c r="A90" s="34">
        <v>58</v>
      </c>
      <c r="B90" s="35" t="s">
        <v>288</v>
      </c>
      <c r="C90" s="36" t="s">
        <v>289</v>
      </c>
      <c r="D90" s="37">
        <v>2182.5500000000002</v>
      </c>
      <c r="E90" s="38" t="s">
        <v>193</v>
      </c>
      <c r="F90" s="37">
        <v>45.19</v>
      </c>
      <c r="G90" s="37">
        <v>20</v>
      </c>
      <c r="H90" s="37" t="s">
        <v>290</v>
      </c>
      <c r="I90" s="37"/>
      <c r="J90" s="37">
        <v>193</v>
      </c>
      <c r="K90" s="38" t="s">
        <v>291</v>
      </c>
      <c r="L90" s="38"/>
      <c r="M90" s="38"/>
      <c r="N90" s="38"/>
      <c r="O90" s="38"/>
      <c r="P90" s="38"/>
      <c r="Q90" s="38"/>
      <c r="R90" s="38"/>
      <c r="S90" s="38"/>
      <c r="T90" s="38"/>
      <c r="U90" s="38">
        <v>2</v>
      </c>
      <c r="V90" s="22"/>
      <c r="W90" s="22"/>
      <c r="X90" s="22"/>
      <c r="Y90" s="22"/>
      <c r="Z90" s="22"/>
    </row>
    <row r="91" spans="1:26" ht="72" x14ac:dyDescent="0.2">
      <c r="A91" s="34">
        <v>59</v>
      </c>
      <c r="B91" s="35" t="s">
        <v>248</v>
      </c>
      <c r="C91" s="36">
        <v>0.31</v>
      </c>
      <c r="D91" s="37">
        <v>292.24</v>
      </c>
      <c r="E91" s="38" t="s">
        <v>250</v>
      </c>
      <c r="F91" s="37" t="s">
        <v>251</v>
      </c>
      <c r="G91" s="37">
        <v>91</v>
      </c>
      <c r="H91" s="37" t="s">
        <v>292</v>
      </c>
      <c r="I91" s="37" t="s">
        <v>293</v>
      </c>
      <c r="J91" s="37">
        <v>446</v>
      </c>
      <c r="K91" s="38" t="s">
        <v>294</v>
      </c>
      <c r="L91" s="38"/>
      <c r="M91" s="38"/>
      <c r="N91" s="38"/>
      <c r="O91" s="38"/>
      <c r="P91" s="38"/>
      <c r="Q91" s="38"/>
      <c r="R91" s="38"/>
      <c r="S91" s="38"/>
      <c r="T91" s="38"/>
      <c r="U91" s="38" t="s">
        <v>295</v>
      </c>
      <c r="V91" s="22"/>
      <c r="W91" s="22"/>
      <c r="X91" s="22"/>
      <c r="Y91" s="22"/>
      <c r="Z91" s="22"/>
    </row>
    <row r="92" spans="1:26" ht="48" x14ac:dyDescent="0.2">
      <c r="A92" s="34">
        <v>60</v>
      </c>
      <c r="B92" s="35" t="s">
        <v>296</v>
      </c>
      <c r="C92" s="36">
        <v>1</v>
      </c>
      <c r="D92" s="37">
        <v>67.45</v>
      </c>
      <c r="E92" s="38" t="s">
        <v>297</v>
      </c>
      <c r="F92" s="37">
        <v>15.52</v>
      </c>
      <c r="G92" s="37">
        <v>67</v>
      </c>
      <c r="H92" s="37" t="s">
        <v>298</v>
      </c>
      <c r="I92" s="37">
        <v>16</v>
      </c>
      <c r="J92" s="37">
        <v>394</v>
      </c>
      <c r="K92" s="38" t="s">
        <v>299</v>
      </c>
      <c r="L92" s="38"/>
      <c r="M92" s="38"/>
      <c r="N92" s="38"/>
      <c r="O92" s="38"/>
      <c r="P92" s="38"/>
      <c r="Q92" s="38"/>
      <c r="R92" s="38"/>
      <c r="S92" s="38"/>
      <c r="T92" s="38"/>
      <c r="U92" s="38">
        <v>56</v>
      </c>
      <c r="V92" s="22"/>
      <c r="W92" s="22"/>
      <c r="X92" s="22"/>
      <c r="Y92" s="22"/>
      <c r="Z92" s="22"/>
    </row>
    <row r="93" spans="1:26" ht="17.850000000000001" customHeight="1" x14ac:dyDescent="0.2">
      <c r="A93" s="50" t="s">
        <v>300</v>
      </c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22"/>
      <c r="W93" s="22"/>
      <c r="X93" s="22"/>
      <c r="Y93" s="22"/>
      <c r="Z93" s="22"/>
    </row>
    <row r="94" spans="1:26" ht="96" x14ac:dyDescent="0.2">
      <c r="A94" s="34">
        <v>61</v>
      </c>
      <c r="B94" s="35" t="s">
        <v>301</v>
      </c>
      <c r="C94" s="36" t="s">
        <v>302</v>
      </c>
      <c r="D94" s="37">
        <v>1868.37</v>
      </c>
      <c r="E94" s="38" t="s">
        <v>303</v>
      </c>
      <c r="F94" s="37" t="s">
        <v>304</v>
      </c>
      <c r="G94" s="37">
        <v>86</v>
      </c>
      <c r="H94" s="37" t="s">
        <v>305</v>
      </c>
      <c r="I94" s="37" t="s">
        <v>306</v>
      </c>
      <c r="J94" s="37">
        <v>594</v>
      </c>
      <c r="K94" s="38" t="s">
        <v>307</v>
      </c>
      <c r="L94" s="38"/>
      <c r="M94" s="38"/>
      <c r="N94" s="38"/>
      <c r="O94" s="38"/>
      <c r="P94" s="38"/>
      <c r="Q94" s="38"/>
      <c r="R94" s="38"/>
      <c r="S94" s="38"/>
      <c r="T94" s="38"/>
      <c r="U94" s="38" t="s">
        <v>308</v>
      </c>
      <c r="V94" s="22"/>
      <c r="W94" s="22"/>
      <c r="X94" s="22"/>
      <c r="Y94" s="22"/>
      <c r="Z94" s="22"/>
    </row>
    <row r="95" spans="1:26" ht="84" x14ac:dyDescent="0.2">
      <c r="A95" s="34">
        <v>62</v>
      </c>
      <c r="B95" s="35" t="s">
        <v>275</v>
      </c>
      <c r="C95" s="36" t="s">
        <v>309</v>
      </c>
      <c r="D95" s="37">
        <v>30.2</v>
      </c>
      <c r="E95" s="38" t="s">
        <v>277</v>
      </c>
      <c r="F95" s="37"/>
      <c r="G95" s="37">
        <v>142</v>
      </c>
      <c r="H95" s="37" t="s">
        <v>310</v>
      </c>
      <c r="I95" s="37"/>
      <c r="J95" s="37">
        <v>899</v>
      </c>
      <c r="K95" s="38" t="s">
        <v>311</v>
      </c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22"/>
      <c r="W95" s="22"/>
      <c r="X95" s="22"/>
      <c r="Y95" s="22"/>
      <c r="Z95" s="22"/>
    </row>
    <row r="96" spans="1:26" ht="60" x14ac:dyDescent="0.2">
      <c r="A96" s="34">
        <v>63</v>
      </c>
      <c r="B96" s="35" t="s">
        <v>312</v>
      </c>
      <c r="C96" s="36" t="s">
        <v>313</v>
      </c>
      <c r="D96" s="37">
        <v>17726.43</v>
      </c>
      <c r="E96" s="38" t="s">
        <v>314</v>
      </c>
      <c r="F96" s="37" t="s">
        <v>315</v>
      </c>
      <c r="G96" s="37">
        <v>25</v>
      </c>
      <c r="H96" s="37" t="s">
        <v>316</v>
      </c>
      <c r="I96" s="37" t="s">
        <v>147</v>
      </c>
      <c r="J96" s="37">
        <v>217</v>
      </c>
      <c r="K96" s="38" t="s">
        <v>317</v>
      </c>
      <c r="L96" s="38"/>
      <c r="M96" s="38"/>
      <c r="N96" s="38"/>
      <c r="O96" s="38"/>
      <c r="P96" s="38"/>
      <c r="Q96" s="38"/>
      <c r="R96" s="38"/>
      <c r="S96" s="38"/>
      <c r="T96" s="38"/>
      <c r="U96" s="38" t="s">
        <v>318</v>
      </c>
      <c r="V96" s="22"/>
      <c r="W96" s="22"/>
      <c r="X96" s="22"/>
      <c r="Y96" s="22"/>
      <c r="Z96" s="22"/>
    </row>
    <row r="97" spans="1:26" ht="84" x14ac:dyDescent="0.2">
      <c r="A97" s="34">
        <v>64</v>
      </c>
      <c r="B97" s="35" t="s">
        <v>319</v>
      </c>
      <c r="C97" s="36">
        <v>2</v>
      </c>
      <c r="D97" s="37">
        <v>21.5</v>
      </c>
      <c r="E97" s="38" t="s">
        <v>320</v>
      </c>
      <c r="F97" s="37"/>
      <c r="G97" s="37">
        <v>43</v>
      </c>
      <c r="H97" s="37" t="s">
        <v>321</v>
      </c>
      <c r="I97" s="37"/>
      <c r="J97" s="37">
        <v>150</v>
      </c>
      <c r="K97" s="38" t="s">
        <v>322</v>
      </c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22"/>
      <c r="W97" s="22"/>
      <c r="X97" s="22"/>
      <c r="Y97" s="22"/>
      <c r="Z97" s="22"/>
    </row>
    <row r="98" spans="1:26" ht="84" x14ac:dyDescent="0.2">
      <c r="A98" s="34">
        <v>65</v>
      </c>
      <c r="B98" s="35" t="s">
        <v>323</v>
      </c>
      <c r="C98" s="36">
        <v>1</v>
      </c>
      <c r="D98" s="37">
        <v>23.79</v>
      </c>
      <c r="E98" s="38" t="s">
        <v>324</v>
      </c>
      <c r="F98" s="37"/>
      <c r="G98" s="37">
        <v>24</v>
      </c>
      <c r="H98" s="37" t="s">
        <v>325</v>
      </c>
      <c r="I98" s="37"/>
      <c r="J98" s="37">
        <v>28</v>
      </c>
      <c r="K98" s="38" t="s">
        <v>326</v>
      </c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22"/>
      <c r="W98" s="22"/>
      <c r="X98" s="22"/>
      <c r="Y98" s="22"/>
      <c r="Z98" s="22"/>
    </row>
    <row r="99" spans="1:26" ht="48" x14ac:dyDescent="0.2">
      <c r="A99" s="34">
        <v>66</v>
      </c>
      <c r="B99" s="35" t="s">
        <v>327</v>
      </c>
      <c r="C99" s="36" t="s">
        <v>328</v>
      </c>
      <c r="D99" s="37">
        <v>678.25</v>
      </c>
      <c r="E99" s="38" t="s">
        <v>329</v>
      </c>
      <c r="F99" s="37" t="s">
        <v>330</v>
      </c>
      <c r="G99" s="37">
        <v>6</v>
      </c>
      <c r="H99" s="37" t="s">
        <v>331</v>
      </c>
      <c r="I99" s="37"/>
      <c r="J99" s="37">
        <v>33</v>
      </c>
      <c r="K99" s="38" t="s">
        <v>332</v>
      </c>
      <c r="L99" s="38"/>
      <c r="M99" s="38"/>
      <c r="N99" s="38"/>
      <c r="O99" s="38"/>
      <c r="P99" s="38"/>
      <c r="Q99" s="38"/>
      <c r="R99" s="38"/>
      <c r="S99" s="38"/>
      <c r="T99" s="38"/>
      <c r="U99" s="38">
        <v>1</v>
      </c>
      <c r="V99" s="22"/>
      <c r="W99" s="22"/>
      <c r="X99" s="22"/>
      <c r="Y99" s="22"/>
      <c r="Z99" s="22"/>
    </row>
    <row r="100" spans="1:26" ht="48" x14ac:dyDescent="0.2">
      <c r="A100" s="34">
        <v>67</v>
      </c>
      <c r="B100" s="35" t="s">
        <v>333</v>
      </c>
      <c r="C100" s="36" t="s">
        <v>328</v>
      </c>
      <c r="D100" s="37">
        <v>887.21</v>
      </c>
      <c r="E100" s="38" t="s">
        <v>334</v>
      </c>
      <c r="F100" s="37" t="s">
        <v>335</v>
      </c>
      <c r="G100" s="37">
        <v>8</v>
      </c>
      <c r="H100" s="37" t="s">
        <v>336</v>
      </c>
      <c r="I100" s="37"/>
      <c r="J100" s="37">
        <v>33</v>
      </c>
      <c r="K100" s="38" t="s">
        <v>337</v>
      </c>
      <c r="L100" s="38"/>
      <c r="M100" s="38"/>
      <c r="N100" s="38"/>
      <c r="O100" s="38"/>
      <c r="P100" s="38"/>
      <c r="Q100" s="38"/>
      <c r="R100" s="38"/>
      <c r="S100" s="38"/>
      <c r="T100" s="38"/>
      <c r="U100" s="38">
        <v>1</v>
      </c>
      <c r="V100" s="22"/>
      <c r="W100" s="22"/>
      <c r="X100" s="22"/>
      <c r="Y100" s="22"/>
      <c r="Z100" s="22"/>
    </row>
    <row r="101" spans="1:26" ht="48" x14ac:dyDescent="0.2">
      <c r="A101" s="34">
        <v>68</v>
      </c>
      <c r="B101" s="35" t="s">
        <v>338</v>
      </c>
      <c r="C101" s="36" t="s">
        <v>339</v>
      </c>
      <c r="D101" s="37">
        <v>3659.44</v>
      </c>
      <c r="E101" s="38" t="s">
        <v>340</v>
      </c>
      <c r="F101" s="37">
        <v>430.27</v>
      </c>
      <c r="G101" s="37">
        <v>73</v>
      </c>
      <c r="H101" s="37" t="s">
        <v>341</v>
      </c>
      <c r="I101" s="37">
        <v>9</v>
      </c>
      <c r="J101" s="37">
        <v>787</v>
      </c>
      <c r="K101" s="38" t="s">
        <v>342</v>
      </c>
      <c r="L101" s="38"/>
      <c r="M101" s="38"/>
      <c r="N101" s="38"/>
      <c r="O101" s="38"/>
      <c r="P101" s="38"/>
      <c r="Q101" s="38"/>
      <c r="R101" s="38"/>
      <c r="S101" s="38"/>
      <c r="T101" s="38"/>
      <c r="U101" s="38">
        <v>50</v>
      </c>
      <c r="V101" s="22"/>
      <c r="W101" s="22"/>
      <c r="X101" s="22"/>
      <c r="Y101" s="22"/>
      <c r="Z101" s="22"/>
    </row>
    <row r="102" spans="1:26" ht="96" x14ac:dyDescent="0.2">
      <c r="A102" s="34">
        <v>69</v>
      </c>
      <c r="B102" s="35" t="s">
        <v>343</v>
      </c>
      <c r="C102" s="36">
        <v>1</v>
      </c>
      <c r="D102" s="37">
        <v>211.83</v>
      </c>
      <c r="E102" s="38" t="s">
        <v>344</v>
      </c>
      <c r="F102" s="37">
        <v>101.25</v>
      </c>
      <c r="G102" s="37">
        <v>212</v>
      </c>
      <c r="H102" s="37" t="s">
        <v>345</v>
      </c>
      <c r="I102" s="37">
        <v>101</v>
      </c>
      <c r="J102" s="37">
        <v>1639</v>
      </c>
      <c r="K102" s="38" t="s">
        <v>346</v>
      </c>
      <c r="L102" s="38"/>
      <c r="M102" s="38"/>
      <c r="N102" s="38"/>
      <c r="O102" s="38"/>
      <c r="P102" s="38"/>
      <c r="Q102" s="38"/>
      <c r="R102" s="38"/>
      <c r="S102" s="38"/>
      <c r="T102" s="38"/>
      <c r="U102" s="38">
        <v>363</v>
      </c>
      <c r="V102" s="22"/>
      <c r="W102" s="22"/>
      <c r="X102" s="22"/>
      <c r="Y102" s="22"/>
      <c r="Z102" s="22"/>
    </row>
    <row r="103" spans="1:26" ht="72" x14ac:dyDescent="0.2">
      <c r="A103" s="34">
        <v>70</v>
      </c>
      <c r="B103" s="35" t="s">
        <v>347</v>
      </c>
      <c r="C103" s="36">
        <v>1</v>
      </c>
      <c r="D103" s="37">
        <v>469.5</v>
      </c>
      <c r="E103" s="38" t="s">
        <v>348</v>
      </c>
      <c r="F103" s="37"/>
      <c r="G103" s="37">
        <v>470</v>
      </c>
      <c r="H103" s="37" t="s">
        <v>349</v>
      </c>
      <c r="I103" s="37"/>
      <c r="J103" s="37">
        <v>3042</v>
      </c>
      <c r="K103" s="38" t="s">
        <v>350</v>
      </c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22"/>
      <c r="W103" s="22"/>
      <c r="X103" s="22"/>
      <c r="Y103" s="22"/>
      <c r="Z103" s="22"/>
    </row>
    <row r="104" spans="1:26" ht="72" x14ac:dyDescent="0.2">
      <c r="A104" s="34">
        <v>71</v>
      </c>
      <c r="B104" s="35" t="s">
        <v>351</v>
      </c>
      <c r="C104" s="36">
        <v>2</v>
      </c>
      <c r="D104" s="37">
        <v>34.409999999999997</v>
      </c>
      <c r="E104" s="38" t="s">
        <v>352</v>
      </c>
      <c r="F104" s="37" t="s">
        <v>353</v>
      </c>
      <c r="G104" s="37">
        <v>69</v>
      </c>
      <c r="H104" s="37" t="s">
        <v>354</v>
      </c>
      <c r="I104" s="37" t="s">
        <v>355</v>
      </c>
      <c r="J104" s="37">
        <v>528</v>
      </c>
      <c r="K104" s="38" t="s">
        <v>356</v>
      </c>
      <c r="L104" s="38"/>
      <c r="M104" s="38"/>
      <c r="N104" s="38"/>
      <c r="O104" s="38"/>
      <c r="P104" s="38"/>
      <c r="Q104" s="38"/>
      <c r="R104" s="38"/>
      <c r="S104" s="38"/>
      <c r="T104" s="38"/>
      <c r="U104" s="38" t="s">
        <v>357</v>
      </c>
      <c r="V104" s="22"/>
      <c r="W104" s="22"/>
      <c r="X104" s="22"/>
      <c r="Y104" s="22"/>
      <c r="Z104" s="22"/>
    </row>
    <row r="105" spans="1:26" ht="60" x14ac:dyDescent="0.2">
      <c r="A105" s="39">
        <v>72</v>
      </c>
      <c r="B105" s="40" t="s">
        <v>358</v>
      </c>
      <c r="C105" s="41">
        <v>1</v>
      </c>
      <c r="D105" s="42">
        <v>211.17</v>
      </c>
      <c r="E105" s="43" t="s">
        <v>359</v>
      </c>
      <c r="F105" s="42"/>
      <c r="G105" s="42">
        <v>211</v>
      </c>
      <c r="H105" s="42" t="s">
        <v>360</v>
      </c>
      <c r="I105" s="42"/>
      <c r="J105" s="42">
        <v>1596</v>
      </c>
      <c r="K105" s="43" t="s">
        <v>361</v>
      </c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22"/>
      <c r="W105" s="22"/>
      <c r="X105" s="22"/>
      <c r="Y105" s="22"/>
      <c r="Z105" s="22"/>
    </row>
    <row r="106" spans="1:26" ht="21" customHeight="1" x14ac:dyDescent="0.2">
      <c r="A106" s="52" t="s">
        <v>362</v>
      </c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22"/>
      <c r="W106" s="22"/>
      <c r="X106" s="22"/>
      <c r="Y106" s="22"/>
      <c r="Z106" s="22"/>
    </row>
    <row r="107" spans="1:26" ht="72" x14ac:dyDescent="0.2">
      <c r="A107" s="34">
        <v>73</v>
      </c>
      <c r="B107" s="35" t="s">
        <v>363</v>
      </c>
      <c r="C107" s="36">
        <v>1</v>
      </c>
      <c r="D107" s="37">
        <v>23.74</v>
      </c>
      <c r="E107" s="38" t="s">
        <v>364</v>
      </c>
      <c r="F107" s="37">
        <v>1.71</v>
      </c>
      <c r="G107" s="37">
        <v>24</v>
      </c>
      <c r="H107" s="37" t="s">
        <v>365</v>
      </c>
      <c r="I107" s="37">
        <v>2</v>
      </c>
      <c r="J107" s="37">
        <v>256</v>
      </c>
      <c r="K107" s="38" t="s">
        <v>366</v>
      </c>
      <c r="L107" s="38"/>
      <c r="M107" s="38"/>
      <c r="N107" s="38"/>
      <c r="O107" s="38"/>
      <c r="P107" s="38"/>
      <c r="Q107" s="38"/>
      <c r="R107" s="38"/>
      <c r="S107" s="38"/>
      <c r="T107" s="38"/>
      <c r="U107" s="38">
        <v>7</v>
      </c>
      <c r="V107" s="22"/>
      <c r="W107" s="22"/>
      <c r="X107" s="22"/>
      <c r="Y107" s="22"/>
      <c r="Z107" s="22"/>
    </row>
    <row r="108" spans="1:26" ht="72" x14ac:dyDescent="0.2">
      <c r="A108" s="34">
        <v>74</v>
      </c>
      <c r="B108" s="35" t="s">
        <v>367</v>
      </c>
      <c r="C108" s="36">
        <v>1</v>
      </c>
      <c r="D108" s="37">
        <v>35.729999999999997</v>
      </c>
      <c r="E108" s="38" t="s">
        <v>368</v>
      </c>
      <c r="F108" s="37">
        <v>15.37</v>
      </c>
      <c r="G108" s="37">
        <v>36</v>
      </c>
      <c r="H108" s="37" t="s">
        <v>369</v>
      </c>
      <c r="I108" s="37">
        <v>15</v>
      </c>
      <c r="J108" s="37">
        <v>270</v>
      </c>
      <c r="K108" s="38" t="s">
        <v>370</v>
      </c>
      <c r="L108" s="38"/>
      <c r="M108" s="38"/>
      <c r="N108" s="38"/>
      <c r="O108" s="38"/>
      <c r="P108" s="38"/>
      <c r="Q108" s="38"/>
      <c r="R108" s="38"/>
      <c r="S108" s="38"/>
      <c r="T108" s="38"/>
      <c r="U108" s="38">
        <v>45</v>
      </c>
      <c r="V108" s="22"/>
      <c r="W108" s="22"/>
      <c r="X108" s="22"/>
      <c r="Y108" s="22"/>
      <c r="Z108" s="22"/>
    </row>
    <row r="109" spans="1:26" ht="72" x14ac:dyDescent="0.2">
      <c r="A109" s="34">
        <v>75</v>
      </c>
      <c r="B109" s="35" t="s">
        <v>371</v>
      </c>
      <c r="C109" s="36">
        <v>6</v>
      </c>
      <c r="D109" s="37">
        <v>43.17</v>
      </c>
      <c r="E109" s="38" t="s">
        <v>372</v>
      </c>
      <c r="F109" s="37">
        <v>19.350000000000001</v>
      </c>
      <c r="G109" s="37">
        <v>259</v>
      </c>
      <c r="H109" s="37" t="s">
        <v>373</v>
      </c>
      <c r="I109" s="37">
        <v>116</v>
      </c>
      <c r="J109" s="37">
        <v>1857</v>
      </c>
      <c r="K109" s="38" t="s">
        <v>374</v>
      </c>
      <c r="L109" s="38"/>
      <c r="M109" s="38"/>
      <c r="N109" s="38"/>
      <c r="O109" s="38"/>
      <c r="P109" s="38"/>
      <c r="Q109" s="38"/>
      <c r="R109" s="38"/>
      <c r="S109" s="38"/>
      <c r="T109" s="38"/>
      <c r="U109" s="38">
        <v>337</v>
      </c>
      <c r="V109" s="22"/>
      <c r="W109" s="22"/>
      <c r="X109" s="22"/>
      <c r="Y109" s="22"/>
      <c r="Z109" s="22"/>
    </row>
    <row r="110" spans="1:26" ht="48" x14ac:dyDescent="0.2">
      <c r="A110" s="34">
        <v>76</v>
      </c>
      <c r="B110" s="35" t="s">
        <v>375</v>
      </c>
      <c r="C110" s="36">
        <v>1</v>
      </c>
      <c r="D110" s="37">
        <v>108.64</v>
      </c>
      <c r="E110" s="38">
        <v>108.64</v>
      </c>
      <c r="F110" s="37"/>
      <c r="G110" s="37">
        <v>109</v>
      </c>
      <c r="H110" s="37">
        <v>109</v>
      </c>
      <c r="I110" s="37"/>
      <c r="J110" s="37">
        <v>704</v>
      </c>
      <c r="K110" s="38">
        <v>704</v>
      </c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22"/>
      <c r="W110" s="22"/>
      <c r="X110" s="22"/>
      <c r="Y110" s="22"/>
      <c r="Z110" s="22"/>
    </row>
    <row r="111" spans="1:26" ht="48" x14ac:dyDescent="0.2">
      <c r="A111" s="34">
        <v>77</v>
      </c>
      <c r="B111" s="35" t="s">
        <v>376</v>
      </c>
      <c r="C111" s="36" t="s">
        <v>377</v>
      </c>
      <c r="D111" s="37">
        <v>45.98</v>
      </c>
      <c r="E111" s="38">
        <v>45.98</v>
      </c>
      <c r="F111" s="37"/>
      <c r="G111" s="37">
        <v>331</v>
      </c>
      <c r="H111" s="37">
        <v>331</v>
      </c>
      <c r="I111" s="37"/>
      <c r="J111" s="37">
        <v>2147</v>
      </c>
      <c r="K111" s="38">
        <v>2147</v>
      </c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22"/>
      <c r="W111" s="22"/>
      <c r="X111" s="22"/>
      <c r="Y111" s="22"/>
      <c r="Z111" s="22"/>
    </row>
    <row r="112" spans="1:26" ht="72" x14ac:dyDescent="0.2">
      <c r="A112" s="34">
        <v>78</v>
      </c>
      <c r="B112" s="35" t="s">
        <v>378</v>
      </c>
      <c r="C112" s="36">
        <v>1</v>
      </c>
      <c r="D112" s="37">
        <v>331.14</v>
      </c>
      <c r="E112" s="38">
        <v>331.14</v>
      </c>
      <c r="F112" s="37"/>
      <c r="G112" s="37">
        <v>331</v>
      </c>
      <c r="H112" s="37">
        <v>331</v>
      </c>
      <c r="I112" s="37"/>
      <c r="J112" s="37">
        <v>2146</v>
      </c>
      <c r="K112" s="38">
        <v>2146</v>
      </c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22"/>
      <c r="W112" s="22"/>
      <c r="X112" s="22"/>
      <c r="Y112" s="22"/>
      <c r="Z112" s="22"/>
    </row>
    <row r="113" spans="1:26" ht="48" x14ac:dyDescent="0.2">
      <c r="A113" s="34">
        <v>79</v>
      </c>
      <c r="B113" s="35" t="s">
        <v>379</v>
      </c>
      <c r="C113" s="36">
        <v>2</v>
      </c>
      <c r="D113" s="37">
        <v>165.57</v>
      </c>
      <c r="E113" s="38">
        <v>165.57</v>
      </c>
      <c r="F113" s="37"/>
      <c r="G113" s="37">
        <v>331</v>
      </c>
      <c r="H113" s="37">
        <v>331</v>
      </c>
      <c r="I113" s="37"/>
      <c r="J113" s="37">
        <v>2146</v>
      </c>
      <c r="K113" s="38">
        <v>2146</v>
      </c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22"/>
      <c r="W113" s="22"/>
      <c r="X113" s="22"/>
      <c r="Y113" s="22"/>
      <c r="Z113" s="22"/>
    </row>
    <row r="114" spans="1:26" ht="60" x14ac:dyDescent="0.2">
      <c r="A114" s="34">
        <v>80</v>
      </c>
      <c r="B114" s="35" t="s">
        <v>380</v>
      </c>
      <c r="C114" s="36">
        <v>2</v>
      </c>
      <c r="D114" s="37">
        <v>2.2799999999999998</v>
      </c>
      <c r="E114" s="38" t="s">
        <v>381</v>
      </c>
      <c r="F114" s="37"/>
      <c r="G114" s="37">
        <v>5</v>
      </c>
      <c r="H114" s="37" t="s">
        <v>382</v>
      </c>
      <c r="I114" s="37"/>
      <c r="J114" s="37">
        <v>64</v>
      </c>
      <c r="K114" s="38">
        <v>64</v>
      </c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22"/>
      <c r="W114" s="22"/>
      <c r="X114" s="22"/>
      <c r="Y114" s="22"/>
      <c r="Z114" s="22"/>
    </row>
    <row r="115" spans="1:26" ht="60" x14ac:dyDescent="0.2">
      <c r="A115" s="34">
        <v>81</v>
      </c>
      <c r="B115" s="35" t="s">
        <v>383</v>
      </c>
      <c r="C115" s="36">
        <v>10</v>
      </c>
      <c r="D115" s="37">
        <v>1.71</v>
      </c>
      <c r="E115" s="38" t="s">
        <v>384</v>
      </c>
      <c r="F115" s="37"/>
      <c r="G115" s="37">
        <v>17</v>
      </c>
      <c r="H115" s="37">
        <v>17</v>
      </c>
      <c r="I115" s="37"/>
      <c r="J115" s="37">
        <v>242</v>
      </c>
      <c r="K115" s="38">
        <v>242</v>
      </c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22"/>
      <c r="W115" s="22"/>
      <c r="X115" s="22"/>
      <c r="Y115" s="22"/>
      <c r="Z115" s="22"/>
    </row>
    <row r="116" spans="1:26" ht="60" x14ac:dyDescent="0.2">
      <c r="A116" s="34">
        <v>82</v>
      </c>
      <c r="B116" s="35" t="s">
        <v>385</v>
      </c>
      <c r="C116" s="36">
        <v>13</v>
      </c>
      <c r="D116" s="37">
        <v>1.43</v>
      </c>
      <c r="E116" s="38" t="s">
        <v>386</v>
      </c>
      <c r="F116" s="37"/>
      <c r="G116" s="37">
        <v>19</v>
      </c>
      <c r="H116" s="37" t="s">
        <v>387</v>
      </c>
      <c r="I116" s="37"/>
      <c r="J116" s="37">
        <v>262</v>
      </c>
      <c r="K116" s="38">
        <v>262</v>
      </c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22"/>
      <c r="W116" s="22"/>
      <c r="X116" s="22"/>
      <c r="Y116" s="22"/>
      <c r="Z116" s="22"/>
    </row>
    <row r="117" spans="1:26" ht="72" x14ac:dyDescent="0.2">
      <c r="A117" s="34">
        <v>83</v>
      </c>
      <c r="B117" s="35" t="s">
        <v>388</v>
      </c>
      <c r="C117" s="36" t="s">
        <v>389</v>
      </c>
      <c r="D117" s="37">
        <v>25.08</v>
      </c>
      <c r="E117" s="38">
        <v>25.08</v>
      </c>
      <c r="F117" s="37"/>
      <c r="G117" s="37"/>
      <c r="H117" s="37"/>
      <c r="I117" s="37"/>
      <c r="J117" s="37">
        <v>4</v>
      </c>
      <c r="K117" s="38">
        <v>4</v>
      </c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22"/>
      <c r="W117" s="22"/>
      <c r="X117" s="22"/>
      <c r="Y117" s="22"/>
      <c r="Z117" s="22"/>
    </row>
    <row r="118" spans="1:26" ht="72" x14ac:dyDescent="0.2">
      <c r="A118" s="34">
        <v>84</v>
      </c>
      <c r="B118" s="35" t="s">
        <v>390</v>
      </c>
      <c r="C118" s="36">
        <v>1</v>
      </c>
      <c r="D118" s="37">
        <v>108.63</v>
      </c>
      <c r="E118" s="38" t="s">
        <v>391</v>
      </c>
      <c r="F118" s="37">
        <v>52.17</v>
      </c>
      <c r="G118" s="37">
        <v>109</v>
      </c>
      <c r="H118" s="37" t="s">
        <v>392</v>
      </c>
      <c r="I118" s="37">
        <v>52</v>
      </c>
      <c r="J118" s="37">
        <v>818</v>
      </c>
      <c r="K118" s="38" t="s">
        <v>393</v>
      </c>
      <c r="L118" s="38"/>
      <c r="M118" s="38"/>
      <c r="N118" s="38"/>
      <c r="O118" s="38"/>
      <c r="P118" s="38"/>
      <c r="Q118" s="38"/>
      <c r="R118" s="38"/>
      <c r="S118" s="38"/>
      <c r="T118" s="38"/>
      <c r="U118" s="38">
        <v>202</v>
      </c>
      <c r="V118" s="22"/>
      <c r="W118" s="22"/>
      <c r="X118" s="22"/>
      <c r="Y118" s="22"/>
      <c r="Z118" s="22"/>
    </row>
    <row r="119" spans="1:26" ht="60" x14ac:dyDescent="0.2">
      <c r="A119" s="34">
        <v>85</v>
      </c>
      <c r="B119" s="35" t="s">
        <v>394</v>
      </c>
      <c r="C119" s="36" t="s">
        <v>395</v>
      </c>
      <c r="D119" s="37">
        <v>17.54</v>
      </c>
      <c r="E119" s="38">
        <v>4.99</v>
      </c>
      <c r="F119" s="37" t="s">
        <v>396</v>
      </c>
      <c r="G119" s="37">
        <v>45</v>
      </c>
      <c r="H119" s="37">
        <v>13</v>
      </c>
      <c r="I119" s="37" t="s">
        <v>397</v>
      </c>
      <c r="J119" s="37">
        <v>412</v>
      </c>
      <c r="K119" s="38">
        <v>183</v>
      </c>
      <c r="L119" s="38"/>
      <c r="M119" s="38"/>
      <c r="N119" s="38"/>
      <c r="O119" s="38"/>
      <c r="P119" s="38"/>
      <c r="Q119" s="38"/>
      <c r="R119" s="38"/>
      <c r="S119" s="38"/>
      <c r="T119" s="38"/>
      <c r="U119" s="38" t="s">
        <v>398</v>
      </c>
      <c r="V119" s="22"/>
      <c r="W119" s="22"/>
      <c r="X119" s="22"/>
      <c r="Y119" s="22"/>
      <c r="Z119" s="22"/>
    </row>
    <row r="120" spans="1:26" ht="72" x14ac:dyDescent="0.2">
      <c r="A120" s="34">
        <v>86</v>
      </c>
      <c r="B120" s="35" t="s">
        <v>399</v>
      </c>
      <c r="C120" s="36" t="s">
        <v>395</v>
      </c>
      <c r="D120" s="37">
        <v>6.04</v>
      </c>
      <c r="E120" s="38">
        <v>0.97</v>
      </c>
      <c r="F120" s="37" t="s">
        <v>400</v>
      </c>
      <c r="G120" s="37">
        <v>15</v>
      </c>
      <c r="H120" s="37">
        <v>2</v>
      </c>
      <c r="I120" s="37" t="s">
        <v>401</v>
      </c>
      <c r="J120" s="37">
        <v>126</v>
      </c>
      <c r="K120" s="38">
        <v>36</v>
      </c>
      <c r="L120" s="38"/>
      <c r="M120" s="38"/>
      <c r="N120" s="38"/>
      <c r="O120" s="38"/>
      <c r="P120" s="38"/>
      <c r="Q120" s="38"/>
      <c r="R120" s="38"/>
      <c r="S120" s="38"/>
      <c r="T120" s="38"/>
      <c r="U120" s="38" t="s">
        <v>402</v>
      </c>
      <c r="V120" s="22"/>
      <c r="W120" s="22"/>
      <c r="X120" s="22"/>
      <c r="Y120" s="22"/>
      <c r="Z120" s="22"/>
    </row>
    <row r="121" spans="1:26" ht="72" x14ac:dyDescent="0.2">
      <c r="A121" s="39">
        <v>87</v>
      </c>
      <c r="B121" s="40" t="s">
        <v>403</v>
      </c>
      <c r="C121" s="41">
        <v>1</v>
      </c>
      <c r="D121" s="42">
        <v>968.45</v>
      </c>
      <c r="E121" s="43">
        <v>170.24</v>
      </c>
      <c r="F121" s="42" t="s">
        <v>404</v>
      </c>
      <c r="G121" s="42">
        <v>968</v>
      </c>
      <c r="H121" s="42">
        <v>170</v>
      </c>
      <c r="I121" s="42" t="s">
        <v>405</v>
      </c>
      <c r="J121" s="42">
        <v>8018</v>
      </c>
      <c r="K121" s="43">
        <v>2445</v>
      </c>
      <c r="L121" s="43"/>
      <c r="M121" s="43"/>
      <c r="N121" s="43"/>
      <c r="O121" s="43"/>
      <c r="P121" s="43"/>
      <c r="Q121" s="43"/>
      <c r="R121" s="43"/>
      <c r="S121" s="43"/>
      <c r="T121" s="43"/>
      <c r="U121" s="43" t="s">
        <v>406</v>
      </c>
      <c r="V121" s="22"/>
      <c r="W121" s="22"/>
      <c r="X121" s="22"/>
      <c r="Y121" s="22"/>
      <c r="Z121" s="22"/>
    </row>
    <row r="122" spans="1:26" ht="21" customHeight="1" x14ac:dyDescent="0.2">
      <c r="A122" s="52" t="s">
        <v>407</v>
      </c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22"/>
      <c r="W122" s="22"/>
      <c r="X122" s="22"/>
      <c r="Y122" s="22"/>
      <c r="Z122" s="22"/>
    </row>
    <row r="123" spans="1:26" ht="17.850000000000001" customHeight="1" x14ac:dyDescent="0.2">
      <c r="A123" s="50" t="s">
        <v>408</v>
      </c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22"/>
      <c r="W123" s="22"/>
      <c r="X123" s="22"/>
      <c r="Y123" s="22"/>
      <c r="Z123" s="22"/>
    </row>
    <row r="124" spans="1:26" ht="48" x14ac:dyDescent="0.2">
      <c r="A124" s="34">
        <v>88</v>
      </c>
      <c r="B124" s="35" t="s">
        <v>409</v>
      </c>
      <c r="C124" s="36" t="s">
        <v>410</v>
      </c>
      <c r="D124" s="37">
        <v>6027.13</v>
      </c>
      <c r="E124" s="38">
        <v>2267.64</v>
      </c>
      <c r="F124" s="37" t="s">
        <v>411</v>
      </c>
      <c r="G124" s="37">
        <v>74</v>
      </c>
      <c r="H124" s="37">
        <v>28</v>
      </c>
      <c r="I124" s="37" t="s">
        <v>412</v>
      </c>
      <c r="J124" s="37">
        <v>720</v>
      </c>
      <c r="K124" s="38">
        <v>399</v>
      </c>
      <c r="L124" s="38"/>
      <c r="M124" s="38"/>
      <c r="N124" s="38"/>
      <c r="O124" s="38"/>
      <c r="P124" s="38"/>
      <c r="Q124" s="38"/>
      <c r="R124" s="38"/>
      <c r="S124" s="38"/>
      <c r="T124" s="38"/>
      <c r="U124" s="38" t="s">
        <v>413</v>
      </c>
      <c r="V124" s="22"/>
      <c r="W124" s="22"/>
      <c r="X124" s="22"/>
      <c r="Y124" s="22"/>
      <c r="Z124" s="22"/>
    </row>
    <row r="125" spans="1:26" ht="48" x14ac:dyDescent="0.2">
      <c r="A125" s="34">
        <v>89</v>
      </c>
      <c r="B125" s="35" t="s">
        <v>414</v>
      </c>
      <c r="C125" s="36" t="s">
        <v>415</v>
      </c>
      <c r="D125" s="37">
        <v>1047.32</v>
      </c>
      <c r="E125" s="38">
        <v>206.7</v>
      </c>
      <c r="F125" s="37" t="s">
        <v>416</v>
      </c>
      <c r="G125" s="37">
        <v>7</v>
      </c>
      <c r="H125" s="37">
        <v>1</v>
      </c>
      <c r="I125" s="37" t="s">
        <v>417</v>
      </c>
      <c r="J125" s="37">
        <v>64</v>
      </c>
      <c r="K125" s="38">
        <v>21</v>
      </c>
      <c r="L125" s="38"/>
      <c r="M125" s="38"/>
      <c r="N125" s="38"/>
      <c r="O125" s="38"/>
      <c r="P125" s="38"/>
      <c r="Q125" s="38"/>
      <c r="R125" s="38"/>
      <c r="S125" s="38"/>
      <c r="T125" s="38"/>
      <c r="U125" s="38" t="s">
        <v>418</v>
      </c>
      <c r="V125" s="22"/>
      <c r="W125" s="22"/>
      <c r="X125" s="22"/>
      <c r="Y125" s="22"/>
      <c r="Z125" s="22"/>
    </row>
    <row r="126" spans="1:26" ht="48" x14ac:dyDescent="0.2">
      <c r="A126" s="34">
        <v>90</v>
      </c>
      <c r="B126" s="35" t="s">
        <v>419</v>
      </c>
      <c r="C126" s="36" t="s">
        <v>420</v>
      </c>
      <c r="D126" s="37">
        <v>721.62</v>
      </c>
      <c r="E126" s="38">
        <v>156.41999999999999</v>
      </c>
      <c r="F126" s="37" t="s">
        <v>421</v>
      </c>
      <c r="G126" s="37">
        <v>37</v>
      </c>
      <c r="H126" s="37">
        <v>8</v>
      </c>
      <c r="I126" s="37" t="s">
        <v>422</v>
      </c>
      <c r="J126" s="37">
        <v>321</v>
      </c>
      <c r="K126" s="38">
        <v>114</v>
      </c>
      <c r="L126" s="38"/>
      <c r="M126" s="38"/>
      <c r="N126" s="38"/>
      <c r="O126" s="38"/>
      <c r="P126" s="38"/>
      <c r="Q126" s="38"/>
      <c r="R126" s="38"/>
      <c r="S126" s="38"/>
      <c r="T126" s="38"/>
      <c r="U126" s="38" t="s">
        <v>423</v>
      </c>
      <c r="V126" s="22"/>
      <c r="W126" s="22"/>
      <c r="X126" s="22"/>
      <c r="Y126" s="22"/>
      <c r="Z126" s="22"/>
    </row>
    <row r="127" spans="1:26" ht="60" x14ac:dyDescent="0.2">
      <c r="A127" s="34">
        <v>91</v>
      </c>
      <c r="B127" s="35" t="s">
        <v>424</v>
      </c>
      <c r="C127" s="36" t="s">
        <v>425</v>
      </c>
      <c r="D127" s="37">
        <v>44.21</v>
      </c>
      <c r="E127" s="38"/>
      <c r="F127" s="37">
        <v>44.21</v>
      </c>
      <c r="G127" s="37">
        <v>383</v>
      </c>
      <c r="H127" s="37"/>
      <c r="I127" s="37">
        <v>383</v>
      </c>
      <c r="J127" s="37">
        <v>3614</v>
      </c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>
        <v>3614</v>
      </c>
      <c r="V127" s="22"/>
      <c r="W127" s="22"/>
      <c r="X127" s="22"/>
      <c r="Y127" s="22"/>
      <c r="Z127" s="22"/>
    </row>
    <row r="128" spans="1:26" ht="72" x14ac:dyDescent="0.2">
      <c r="A128" s="34">
        <v>92</v>
      </c>
      <c r="B128" s="35" t="s">
        <v>73</v>
      </c>
      <c r="C128" s="36" t="s">
        <v>425</v>
      </c>
      <c r="D128" s="37">
        <v>8.33</v>
      </c>
      <c r="E128" s="38"/>
      <c r="F128" s="37">
        <v>8.33</v>
      </c>
      <c r="G128" s="37">
        <v>72</v>
      </c>
      <c r="H128" s="37"/>
      <c r="I128" s="37">
        <v>72</v>
      </c>
      <c r="J128" s="37">
        <v>339</v>
      </c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>
        <v>339</v>
      </c>
      <c r="V128" s="22"/>
      <c r="W128" s="22"/>
      <c r="X128" s="22"/>
      <c r="Y128" s="22"/>
      <c r="Z128" s="22"/>
    </row>
    <row r="129" spans="1:26" ht="72" x14ac:dyDescent="0.2">
      <c r="A129" s="34">
        <v>93</v>
      </c>
      <c r="B129" s="35" t="s">
        <v>426</v>
      </c>
      <c r="C129" s="36" t="s">
        <v>427</v>
      </c>
      <c r="D129" s="37">
        <v>3062.81</v>
      </c>
      <c r="E129" s="38" t="s">
        <v>428</v>
      </c>
      <c r="F129" s="37" t="s">
        <v>429</v>
      </c>
      <c r="G129" s="37">
        <v>80</v>
      </c>
      <c r="H129" s="37">
        <v>5</v>
      </c>
      <c r="I129" s="37" t="s">
        <v>430</v>
      </c>
      <c r="J129" s="37">
        <v>488</v>
      </c>
      <c r="K129" s="38" t="s">
        <v>431</v>
      </c>
      <c r="L129" s="38"/>
      <c r="M129" s="38"/>
      <c r="N129" s="38"/>
      <c r="O129" s="38"/>
      <c r="P129" s="38"/>
      <c r="Q129" s="38"/>
      <c r="R129" s="38"/>
      <c r="S129" s="38"/>
      <c r="T129" s="38"/>
      <c r="U129" s="38" t="s">
        <v>432</v>
      </c>
      <c r="V129" s="22"/>
      <c r="W129" s="22"/>
      <c r="X129" s="22"/>
      <c r="Y129" s="22"/>
      <c r="Z129" s="22"/>
    </row>
    <row r="130" spans="1:26" ht="48" x14ac:dyDescent="0.2">
      <c r="A130" s="34">
        <v>94</v>
      </c>
      <c r="B130" s="35" t="s">
        <v>48</v>
      </c>
      <c r="C130" s="36" t="s">
        <v>433</v>
      </c>
      <c r="D130" s="37">
        <v>117</v>
      </c>
      <c r="E130" s="38" t="s">
        <v>50</v>
      </c>
      <c r="F130" s="37"/>
      <c r="G130" s="37">
        <v>338</v>
      </c>
      <c r="H130" s="37" t="s">
        <v>434</v>
      </c>
      <c r="I130" s="37"/>
      <c r="J130" s="37">
        <v>1007</v>
      </c>
      <c r="K130" s="38" t="s">
        <v>435</v>
      </c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22"/>
      <c r="W130" s="22"/>
      <c r="X130" s="22"/>
      <c r="Y130" s="22"/>
      <c r="Z130" s="22"/>
    </row>
    <row r="131" spans="1:26" ht="84" x14ac:dyDescent="0.2">
      <c r="A131" s="34">
        <v>95</v>
      </c>
      <c r="B131" s="35" t="s">
        <v>436</v>
      </c>
      <c r="C131" s="36" t="s">
        <v>437</v>
      </c>
      <c r="D131" s="37">
        <v>33148.99</v>
      </c>
      <c r="E131" s="38" t="s">
        <v>438</v>
      </c>
      <c r="F131" s="37" t="s">
        <v>439</v>
      </c>
      <c r="G131" s="37">
        <v>580</v>
      </c>
      <c r="H131" s="37" t="s">
        <v>440</v>
      </c>
      <c r="I131" s="37" t="s">
        <v>441</v>
      </c>
      <c r="J131" s="37">
        <v>3008</v>
      </c>
      <c r="K131" s="38" t="s">
        <v>442</v>
      </c>
      <c r="L131" s="38"/>
      <c r="M131" s="38"/>
      <c r="N131" s="38"/>
      <c r="O131" s="38"/>
      <c r="P131" s="38"/>
      <c r="Q131" s="38"/>
      <c r="R131" s="38"/>
      <c r="S131" s="38"/>
      <c r="T131" s="38"/>
      <c r="U131" s="38" t="s">
        <v>443</v>
      </c>
      <c r="V131" s="22"/>
      <c r="W131" s="22"/>
      <c r="X131" s="22"/>
      <c r="Y131" s="22"/>
      <c r="Z131" s="22"/>
    </row>
    <row r="132" spans="1:26" ht="72" x14ac:dyDescent="0.2">
      <c r="A132" s="34">
        <v>96</v>
      </c>
      <c r="B132" s="35" t="s">
        <v>444</v>
      </c>
      <c r="C132" s="36" t="s">
        <v>445</v>
      </c>
      <c r="D132" s="37">
        <v>1858.2</v>
      </c>
      <c r="E132" s="38" t="s">
        <v>446</v>
      </c>
      <c r="F132" s="37" t="s">
        <v>447</v>
      </c>
      <c r="G132" s="37">
        <v>-33</v>
      </c>
      <c r="H132" s="37" t="s">
        <v>448</v>
      </c>
      <c r="I132" s="37" t="s">
        <v>449</v>
      </c>
      <c r="J132" s="37">
        <v>-152</v>
      </c>
      <c r="K132" s="38" t="s">
        <v>450</v>
      </c>
      <c r="L132" s="38"/>
      <c r="M132" s="38"/>
      <c r="N132" s="38"/>
      <c r="O132" s="38"/>
      <c r="P132" s="38"/>
      <c r="Q132" s="38"/>
      <c r="R132" s="38"/>
      <c r="S132" s="38"/>
      <c r="T132" s="38"/>
      <c r="U132" s="38" t="s">
        <v>451</v>
      </c>
      <c r="V132" s="22"/>
      <c r="W132" s="22"/>
      <c r="X132" s="22"/>
      <c r="Y132" s="22"/>
      <c r="Z132" s="22"/>
    </row>
    <row r="133" spans="1:26" ht="96" x14ac:dyDescent="0.2">
      <c r="A133" s="34">
        <v>97</v>
      </c>
      <c r="B133" s="35" t="s">
        <v>452</v>
      </c>
      <c r="C133" s="36" t="s">
        <v>453</v>
      </c>
      <c r="D133" s="37">
        <v>2157.54</v>
      </c>
      <c r="E133" s="38" t="s">
        <v>454</v>
      </c>
      <c r="F133" s="37" t="s">
        <v>455</v>
      </c>
      <c r="G133" s="37">
        <v>38</v>
      </c>
      <c r="H133" s="37" t="s">
        <v>456</v>
      </c>
      <c r="I133" s="37" t="s">
        <v>457</v>
      </c>
      <c r="J133" s="37">
        <v>235</v>
      </c>
      <c r="K133" s="38" t="s">
        <v>458</v>
      </c>
      <c r="L133" s="38"/>
      <c r="M133" s="38"/>
      <c r="N133" s="38"/>
      <c r="O133" s="38"/>
      <c r="P133" s="38"/>
      <c r="Q133" s="38"/>
      <c r="R133" s="38"/>
      <c r="S133" s="38"/>
      <c r="T133" s="38"/>
      <c r="U133" s="38" t="s">
        <v>459</v>
      </c>
      <c r="V133" s="22"/>
      <c r="W133" s="22"/>
      <c r="X133" s="22"/>
      <c r="Y133" s="22"/>
      <c r="Z133" s="22"/>
    </row>
    <row r="134" spans="1:26" ht="60" x14ac:dyDescent="0.2">
      <c r="A134" s="34">
        <v>98</v>
      </c>
      <c r="B134" s="35" t="s">
        <v>460</v>
      </c>
      <c r="C134" s="36" t="s">
        <v>453</v>
      </c>
      <c r="D134" s="37">
        <v>27719.71</v>
      </c>
      <c r="E134" s="38" t="s">
        <v>461</v>
      </c>
      <c r="F134" s="37" t="s">
        <v>462</v>
      </c>
      <c r="G134" s="37">
        <v>485</v>
      </c>
      <c r="H134" s="37" t="s">
        <v>463</v>
      </c>
      <c r="I134" s="37" t="s">
        <v>464</v>
      </c>
      <c r="J134" s="37">
        <v>2473</v>
      </c>
      <c r="K134" s="38" t="s">
        <v>465</v>
      </c>
      <c r="L134" s="38"/>
      <c r="M134" s="38"/>
      <c r="N134" s="38"/>
      <c r="O134" s="38"/>
      <c r="P134" s="38"/>
      <c r="Q134" s="38"/>
      <c r="R134" s="38"/>
      <c r="S134" s="38"/>
      <c r="T134" s="38"/>
      <c r="U134" s="38" t="s">
        <v>466</v>
      </c>
      <c r="V134" s="22"/>
      <c r="W134" s="22"/>
      <c r="X134" s="22"/>
      <c r="Y134" s="22"/>
      <c r="Z134" s="22"/>
    </row>
    <row r="135" spans="1:26" ht="72" x14ac:dyDescent="0.2">
      <c r="A135" s="34">
        <v>99</v>
      </c>
      <c r="B135" s="35" t="s">
        <v>467</v>
      </c>
      <c r="C135" s="36" t="s">
        <v>445</v>
      </c>
      <c r="D135" s="37">
        <v>4852.6400000000003</v>
      </c>
      <c r="E135" s="38" t="s">
        <v>468</v>
      </c>
      <c r="F135" s="37" t="s">
        <v>469</v>
      </c>
      <c r="G135" s="37">
        <v>-85</v>
      </c>
      <c r="H135" s="37" t="s">
        <v>470</v>
      </c>
      <c r="I135" s="37">
        <v>-2</v>
      </c>
      <c r="J135" s="37">
        <v>-397</v>
      </c>
      <c r="K135" s="38" t="s">
        <v>471</v>
      </c>
      <c r="L135" s="38"/>
      <c r="M135" s="38"/>
      <c r="N135" s="38"/>
      <c r="O135" s="38"/>
      <c r="P135" s="38"/>
      <c r="Q135" s="38"/>
      <c r="R135" s="38"/>
      <c r="S135" s="38"/>
      <c r="T135" s="38"/>
      <c r="U135" s="38" t="s">
        <v>472</v>
      </c>
      <c r="V135" s="22"/>
      <c r="W135" s="22"/>
      <c r="X135" s="22"/>
      <c r="Y135" s="22"/>
      <c r="Z135" s="22"/>
    </row>
    <row r="136" spans="1:26" ht="84" x14ac:dyDescent="0.2">
      <c r="A136" s="34">
        <v>100</v>
      </c>
      <c r="B136" s="35" t="s">
        <v>473</v>
      </c>
      <c r="C136" s="36" t="s">
        <v>437</v>
      </c>
      <c r="D136" s="37">
        <v>3813.06</v>
      </c>
      <c r="E136" s="38" t="s">
        <v>474</v>
      </c>
      <c r="F136" s="37" t="s">
        <v>475</v>
      </c>
      <c r="G136" s="37">
        <v>67</v>
      </c>
      <c r="H136" s="37" t="s">
        <v>476</v>
      </c>
      <c r="I136" s="37" t="s">
        <v>477</v>
      </c>
      <c r="J136" s="37">
        <v>512</v>
      </c>
      <c r="K136" s="38" t="s">
        <v>478</v>
      </c>
      <c r="L136" s="38"/>
      <c r="M136" s="38"/>
      <c r="N136" s="38"/>
      <c r="O136" s="38"/>
      <c r="P136" s="38"/>
      <c r="Q136" s="38"/>
      <c r="R136" s="38"/>
      <c r="S136" s="38"/>
      <c r="T136" s="38"/>
      <c r="U136" s="38" t="s">
        <v>479</v>
      </c>
      <c r="V136" s="22"/>
      <c r="W136" s="22"/>
      <c r="X136" s="22"/>
      <c r="Y136" s="22"/>
      <c r="Z136" s="22"/>
    </row>
    <row r="137" spans="1:26" ht="60" x14ac:dyDescent="0.2">
      <c r="A137" s="34">
        <v>101</v>
      </c>
      <c r="B137" s="35" t="s">
        <v>480</v>
      </c>
      <c r="C137" s="36" t="s">
        <v>481</v>
      </c>
      <c r="D137" s="37">
        <v>9.86</v>
      </c>
      <c r="E137" s="38" t="s">
        <v>482</v>
      </c>
      <c r="F137" s="37">
        <v>4.3099999999999996</v>
      </c>
      <c r="G137" s="37">
        <v>1</v>
      </c>
      <c r="H137" s="37"/>
      <c r="I137" s="37">
        <v>1</v>
      </c>
      <c r="J137" s="37">
        <v>6</v>
      </c>
      <c r="K137" s="38" t="s">
        <v>483</v>
      </c>
      <c r="L137" s="38"/>
      <c r="M137" s="38"/>
      <c r="N137" s="38"/>
      <c r="O137" s="38"/>
      <c r="P137" s="38"/>
      <c r="Q137" s="38"/>
      <c r="R137" s="38"/>
      <c r="S137" s="38"/>
      <c r="T137" s="38"/>
      <c r="U137" s="38">
        <v>2</v>
      </c>
      <c r="V137" s="22"/>
      <c r="W137" s="22"/>
      <c r="X137" s="22"/>
      <c r="Y137" s="22"/>
      <c r="Z137" s="22"/>
    </row>
    <row r="138" spans="1:26" ht="84" x14ac:dyDescent="0.2">
      <c r="A138" s="34">
        <v>102</v>
      </c>
      <c r="B138" s="35" t="s">
        <v>484</v>
      </c>
      <c r="C138" s="36" t="s">
        <v>485</v>
      </c>
      <c r="D138" s="37">
        <v>426</v>
      </c>
      <c r="E138" s="38" t="s">
        <v>486</v>
      </c>
      <c r="F138" s="37"/>
      <c r="G138" s="37">
        <v>1261</v>
      </c>
      <c r="H138" s="37" t="s">
        <v>487</v>
      </c>
      <c r="I138" s="37"/>
      <c r="J138" s="37">
        <v>6771</v>
      </c>
      <c r="K138" s="38" t="s">
        <v>488</v>
      </c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22"/>
      <c r="W138" s="22"/>
      <c r="X138" s="22"/>
      <c r="Y138" s="22"/>
      <c r="Z138" s="22"/>
    </row>
    <row r="139" spans="1:26" ht="72" x14ac:dyDescent="0.2">
      <c r="A139" s="34">
        <v>103</v>
      </c>
      <c r="B139" s="35" t="s">
        <v>489</v>
      </c>
      <c r="C139" s="36" t="s">
        <v>453</v>
      </c>
      <c r="D139" s="37">
        <v>1251.1500000000001</v>
      </c>
      <c r="E139" s="38" t="s">
        <v>490</v>
      </c>
      <c r="F139" s="37" t="s">
        <v>491</v>
      </c>
      <c r="G139" s="37">
        <v>22</v>
      </c>
      <c r="H139" s="37" t="s">
        <v>492</v>
      </c>
      <c r="I139" s="37" t="s">
        <v>493</v>
      </c>
      <c r="J139" s="37">
        <v>105</v>
      </c>
      <c r="K139" s="38" t="s">
        <v>493</v>
      </c>
      <c r="L139" s="38"/>
      <c r="M139" s="38"/>
      <c r="N139" s="38"/>
      <c r="O139" s="38"/>
      <c r="P139" s="38"/>
      <c r="Q139" s="38"/>
      <c r="R139" s="38"/>
      <c r="S139" s="38"/>
      <c r="T139" s="38"/>
      <c r="U139" s="38" t="s">
        <v>494</v>
      </c>
      <c r="V139" s="22"/>
      <c r="W139" s="22"/>
      <c r="X139" s="22"/>
      <c r="Y139" s="22"/>
      <c r="Z139" s="22"/>
    </row>
    <row r="140" spans="1:26" ht="60" x14ac:dyDescent="0.2">
      <c r="A140" s="34">
        <v>104</v>
      </c>
      <c r="B140" s="35" t="s">
        <v>495</v>
      </c>
      <c r="C140" s="36">
        <v>0.245</v>
      </c>
      <c r="D140" s="37">
        <v>132</v>
      </c>
      <c r="E140" s="38" t="s">
        <v>496</v>
      </c>
      <c r="F140" s="37"/>
      <c r="G140" s="37">
        <v>32</v>
      </c>
      <c r="H140" s="37" t="s">
        <v>497</v>
      </c>
      <c r="I140" s="37"/>
      <c r="J140" s="37">
        <v>164</v>
      </c>
      <c r="K140" s="38" t="s">
        <v>498</v>
      </c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22"/>
      <c r="W140" s="22"/>
      <c r="X140" s="22"/>
      <c r="Y140" s="22"/>
      <c r="Z140" s="22"/>
    </row>
    <row r="141" spans="1:26" ht="48" x14ac:dyDescent="0.2">
      <c r="A141" s="34">
        <v>105</v>
      </c>
      <c r="B141" s="35" t="s">
        <v>499</v>
      </c>
      <c r="C141" s="36">
        <v>3.9375E-2</v>
      </c>
      <c r="D141" s="37">
        <v>2371.33</v>
      </c>
      <c r="E141" s="38" t="s">
        <v>500</v>
      </c>
      <c r="F141" s="37"/>
      <c r="G141" s="37">
        <v>93</v>
      </c>
      <c r="H141" s="37" t="s">
        <v>501</v>
      </c>
      <c r="I141" s="37"/>
      <c r="J141" s="37">
        <v>481</v>
      </c>
      <c r="K141" s="38" t="s">
        <v>502</v>
      </c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22"/>
      <c r="W141" s="22"/>
      <c r="X141" s="22"/>
      <c r="Y141" s="22"/>
      <c r="Z141" s="22"/>
    </row>
    <row r="142" spans="1:26" ht="17.850000000000001" customHeight="1" x14ac:dyDescent="0.2">
      <c r="A142" s="50" t="s">
        <v>503</v>
      </c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22"/>
      <c r="W142" s="22"/>
      <c r="X142" s="22"/>
      <c r="Y142" s="22"/>
      <c r="Z142" s="22"/>
    </row>
    <row r="143" spans="1:26" ht="48" x14ac:dyDescent="0.2">
      <c r="A143" s="34">
        <v>106</v>
      </c>
      <c r="B143" s="35" t="s">
        <v>414</v>
      </c>
      <c r="C143" s="36" t="s">
        <v>504</v>
      </c>
      <c r="D143" s="37">
        <v>1047.32</v>
      </c>
      <c r="E143" s="38">
        <v>206.7</v>
      </c>
      <c r="F143" s="37" t="s">
        <v>416</v>
      </c>
      <c r="G143" s="37">
        <v>10</v>
      </c>
      <c r="H143" s="37">
        <v>2</v>
      </c>
      <c r="I143" s="37" t="s">
        <v>505</v>
      </c>
      <c r="J143" s="37">
        <v>87</v>
      </c>
      <c r="K143" s="38">
        <v>29</v>
      </c>
      <c r="L143" s="38"/>
      <c r="M143" s="38"/>
      <c r="N143" s="38"/>
      <c r="O143" s="38"/>
      <c r="P143" s="38"/>
      <c r="Q143" s="38"/>
      <c r="R143" s="38"/>
      <c r="S143" s="38"/>
      <c r="T143" s="38"/>
      <c r="U143" s="38" t="s">
        <v>506</v>
      </c>
      <c r="V143" s="22"/>
      <c r="W143" s="22"/>
      <c r="X143" s="22"/>
      <c r="Y143" s="22"/>
      <c r="Z143" s="22"/>
    </row>
    <row r="144" spans="1:26" ht="48" x14ac:dyDescent="0.2">
      <c r="A144" s="34">
        <v>107</v>
      </c>
      <c r="B144" s="35" t="s">
        <v>419</v>
      </c>
      <c r="C144" s="36" t="s">
        <v>507</v>
      </c>
      <c r="D144" s="37">
        <v>721.62</v>
      </c>
      <c r="E144" s="38">
        <v>156.41999999999999</v>
      </c>
      <c r="F144" s="37" t="s">
        <v>421</v>
      </c>
      <c r="G144" s="37">
        <v>43</v>
      </c>
      <c r="H144" s="37">
        <v>9</v>
      </c>
      <c r="I144" s="37" t="s">
        <v>508</v>
      </c>
      <c r="J144" s="37">
        <v>379</v>
      </c>
      <c r="K144" s="38">
        <v>135</v>
      </c>
      <c r="L144" s="38"/>
      <c r="M144" s="38"/>
      <c r="N144" s="38"/>
      <c r="O144" s="38"/>
      <c r="P144" s="38"/>
      <c r="Q144" s="38"/>
      <c r="R144" s="38"/>
      <c r="S144" s="38"/>
      <c r="T144" s="38"/>
      <c r="U144" s="38" t="s">
        <v>509</v>
      </c>
      <c r="V144" s="22"/>
      <c r="W144" s="22"/>
      <c r="X144" s="22"/>
      <c r="Y144" s="22"/>
      <c r="Z144" s="22"/>
    </row>
    <row r="145" spans="1:26" ht="84" x14ac:dyDescent="0.2">
      <c r="A145" s="34">
        <v>108</v>
      </c>
      <c r="B145" s="35" t="s">
        <v>510</v>
      </c>
      <c r="C145" s="36" t="s">
        <v>511</v>
      </c>
      <c r="D145" s="37">
        <v>3205.25</v>
      </c>
      <c r="E145" s="38" t="s">
        <v>512</v>
      </c>
      <c r="F145" s="37" t="s">
        <v>513</v>
      </c>
      <c r="G145" s="37">
        <v>58</v>
      </c>
      <c r="H145" s="37" t="s">
        <v>514</v>
      </c>
      <c r="I145" s="37" t="s">
        <v>515</v>
      </c>
      <c r="J145" s="37">
        <v>349</v>
      </c>
      <c r="K145" s="38" t="s">
        <v>516</v>
      </c>
      <c r="L145" s="38"/>
      <c r="M145" s="38"/>
      <c r="N145" s="38"/>
      <c r="O145" s="38"/>
      <c r="P145" s="38"/>
      <c r="Q145" s="38"/>
      <c r="R145" s="38"/>
      <c r="S145" s="38"/>
      <c r="T145" s="38"/>
      <c r="U145" s="38" t="s">
        <v>517</v>
      </c>
      <c r="V145" s="22"/>
      <c r="W145" s="22"/>
      <c r="X145" s="22"/>
      <c r="Y145" s="22"/>
      <c r="Z145" s="22"/>
    </row>
    <row r="146" spans="1:26" ht="36" x14ac:dyDescent="0.2">
      <c r="A146" s="34">
        <v>109</v>
      </c>
      <c r="B146" s="35" t="s">
        <v>518</v>
      </c>
      <c r="C146" s="36" t="s">
        <v>519</v>
      </c>
      <c r="D146" s="37">
        <v>116</v>
      </c>
      <c r="E146" s="38" t="s">
        <v>232</v>
      </c>
      <c r="F146" s="37"/>
      <c r="G146" s="37">
        <v>255</v>
      </c>
      <c r="H146" s="37" t="s">
        <v>520</v>
      </c>
      <c r="I146" s="37"/>
      <c r="J146" s="37">
        <v>817</v>
      </c>
      <c r="K146" s="38" t="s">
        <v>521</v>
      </c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22"/>
      <c r="W146" s="22"/>
      <c r="X146" s="22"/>
      <c r="Y146" s="22"/>
      <c r="Z146" s="22"/>
    </row>
    <row r="147" spans="1:26" ht="60" x14ac:dyDescent="0.2">
      <c r="A147" s="34">
        <v>110</v>
      </c>
      <c r="B147" s="35" t="s">
        <v>522</v>
      </c>
      <c r="C147" s="36" t="s">
        <v>523</v>
      </c>
      <c r="D147" s="37">
        <v>127</v>
      </c>
      <c r="E147" s="38" t="s">
        <v>524</v>
      </c>
      <c r="F147" s="37"/>
      <c r="G147" s="37">
        <v>384</v>
      </c>
      <c r="H147" s="37" t="s">
        <v>525</v>
      </c>
      <c r="I147" s="37"/>
      <c r="J147" s="37">
        <v>1751</v>
      </c>
      <c r="K147" s="38" t="s">
        <v>526</v>
      </c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22"/>
      <c r="W147" s="22"/>
      <c r="X147" s="22"/>
      <c r="Y147" s="22"/>
      <c r="Z147" s="22"/>
    </row>
    <row r="148" spans="1:26" ht="72" x14ac:dyDescent="0.2">
      <c r="A148" s="34">
        <v>111</v>
      </c>
      <c r="B148" s="35" t="s">
        <v>527</v>
      </c>
      <c r="C148" s="36" t="s">
        <v>528</v>
      </c>
      <c r="D148" s="37">
        <v>4682.3100000000004</v>
      </c>
      <c r="E148" s="38" t="s">
        <v>529</v>
      </c>
      <c r="F148" s="37" t="s">
        <v>530</v>
      </c>
      <c r="G148" s="37">
        <v>112</v>
      </c>
      <c r="H148" s="37">
        <v>7</v>
      </c>
      <c r="I148" s="37" t="s">
        <v>531</v>
      </c>
      <c r="J148" s="37">
        <v>706</v>
      </c>
      <c r="K148" s="38" t="s">
        <v>532</v>
      </c>
      <c r="L148" s="38"/>
      <c r="M148" s="38"/>
      <c r="N148" s="38"/>
      <c r="O148" s="38"/>
      <c r="P148" s="38"/>
      <c r="Q148" s="38"/>
      <c r="R148" s="38"/>
      <c r="S148" s="38"/>
      <c r="T148" s="38"/>
      <c r="U148" s="38" t="s">
        <v>533</v>
      </c>
      <c r="V148" s="22"/>
      <c r="W148" s="22"/>
      <c r="X148" s="22"/>
      <c r="Y148" s="22"/>
      <c r="Z148" s="22"/>
    </row>
    <row r="149" spans="1:26" ht="84" x14ac:dyDescent="0.2">
      <c r="A149" s="34">
        <v>112</v>
      </c>
      <c r="B149" s="35" t="s">
        <v>436</v>
      </c>
      <c r="C149" s="36" t="s">
        <v>534</v>
      </c>
      <c r="D149" s="37">
        <v>33148.99</v>
      </c>
      <c r="E149" s="38" t="s">
        <v>438</v>
      </c>
      <c r="F149" s="37" t="s">
        <v>439</v>
      </c>
      <c r="G149" s="37">
        <v>398</v>
      </c>
      <c r="H149" s="37" t="s">
        <v>535</v>
      </c>
      <c r="I149" s="37" t="s">
        <v>536</v>
      </c>
      <c r="J149" s="37">
        <v>2062</v>
      </c>
      <c r="K149" s="38" t="s">
        <v>537</v>
      </c>
      <c r="L149" s="38"/>
      <c r="M149" s="38"/>
      <c r="N149" s="38"/>
      <c r="O149" s="38"/>
      <c r="P149" s="38"/>
      <c r="Q149" s="38"/>
      <c r="R149" s="38"/>
      <c r="S149" s="38"/>
      <c r="T149" s="38"/>
      <c r="U149" s="38" t="s">
        <v>538</v>
      </c>
      <c r="V149" s="22"/>
      <c r="W149" s="22"/>
      <c r="X149" s="22"/>
      <c r="Y149" s="22"/>
      <c r="Z149" s="22"/>
    </row>
    <row r="150" spans="1:26" ht="96" x14ac:dyDescent="0.2">
      <c r="A150" s="34">
        <v>113</v>
      </c>
      <c r="B150" s="35" t="s">
        <v>452</v>
      </c>
      <c r="C150" s="36" t="s">
        <v>539</v>
      </c>
      <c r="D150" s="37">
        <v>2157.54</v>
      </c>
      <c r="E150" s="38" t="s">
        <v>454</v>
      </c>
      <c r="F150" s="37" t="s">
        <v>455</v>
      </c>
      <c r="G150" s="37">
        <v>26</v>
      </c>
      <c r="H150" s="37" t="s">
        <v>540</v>
      </c>
      <c r="I150" s="37" t="s">
        <v>316</v>
      </c>
      <c r="J150" s="37">
        <v>161</v>
      </c>
      <c r="K150" s="38" t="s">
        <v>541</v>
      </c>
      <c r="L150" s="38"/>
      <c r="M150" s="38"/>
      <c r="N150" s="38"/>
      <c r="O150" s="38"/>
      <c r="P150" s="38"/>
      <c r="Q150" s="38"/>
      <c r="R150" s="38"/>
      <c r="S150" s="38"/>
      <c r="T150" s="38"/>
      <c r="U150" s="38" t="s">
        <v>542</v>
      </c>
      <c r="V150" s="22"/>
      <c r="W150" s="22"/>
      <c r="X150" s="22"/>
      <c r="Y150" s="22"/>
      <c r="Z150" s="22"/>
    </row>
    <row r="151" spans="1:26" ht="156" x14ac:dyDescent="0.2">
      <c r="A151" s="34">
        <v>114</v>
      </c>
      <c r="B151" s="35" t="s">
        <v>543</v>
      </c>
      <c r="C151" s="36" t="s">
        <v>534</v>
      </c>
      <c r="D151" s="37">
        <v>84763.98</v>
      </c>
      <c r="E151" s="38" t="s">
        <v>544</v>
      </c>
      <c r="F151" s="37" t="s">
        <v>545</v>
      </c>
      <c r="G151" s="37">
        <v>1017</v>
      </c>
      <c r="H151" s="37" t="s">
        <v>546</v>
      </c>
      <c r="I151" s="37" t="s">
        <v>547</v>
      </c>
      <c r="J151" s="37">
        <v>5131</v>
      </c>
      <c r="K151" s="38" t="s">
        <v>548</v>
      </c>
      <c r="L151" s="38"/>
      <c r="M151" s="38"/>
      <c r="N151" s="38"/>
      <c r="O151" s="38"/>
      <c r="P151" s="38"/>
      <c r="Q151" s="38"/>
      <c r="R151" s="38"/>
      <c r="S151" s="38"/>
      <c r="T151" s="38"/>
      <c r="U151" s="38" t="s">
        <v>549</v>
      </c>
      <c r="V151" s="22"/>
      <c r="W151" s="22"/>
      <c r="X151" s="22"/>
      <c r="Y151" s="22"/>
      <c r="Z151" s="22"/>
    </row>
    <row r="152" spans="1:26" ht="60" x14ac:dyDescent="0.2">
      <c r="A152" s="34">
        <v>115</v>
      </c>
      <c r="B152" s="35" t="s">
        <v>550</v>
      </c>
      <c r="C152" s="36" t="s">
        <v>551</v>
      </c>
      <c r="D152" s="37">
        <v>4.12</v>
      </c>
      <c r="E152" s="38"/>
      <c r="F152" s="37">
        <v>4.12</v>
      </c>
      <c r="G152" s="37">
        <v>36</v>
      </c>
      <c r="H152" s="37"/>
      <c r="I152" s="37">
        <v>36</v>
      </c>
      <c r="J152" s="37">
        <v>274</v>
      </c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>
        <v>274</v>
      </c>
      <c r="V152" s="22"/>
      <c r="W152" s="22"/>
      <c r="X152" s="22"/>
      <c r="Y152" s="22"/>
      <c r="Z152" s="22"/>
    </row>
    <row r="153" spans="1:26" ht="72" x14ac:dyDescent="0.2">
      <c r="A153" s="39">
        <v>116</v>
      </c>
      <c r="B153" s="40" t="s">
        <v>73</v>
      </c>
      <c r="C153" s="41" t="s">
        <v>551</v>
      </c>
      <c r="D153" s="42">
        <v>8.33</v>
      </c>
      <c r="E153" s="43"/>
      <c r="F153" s="42">
        <v>8.33</v>
      </c>
      <c r="G153" s="42">
        <v>73</v>
      </c>
      <c r="H153" s="42"/>
      <c r="I153" s="42">
        <v>73</v>
      </c>
      <c r="J153" s="42">
        <v>343</v>
      </c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>
        <v>343</v>
      </c>
      <c r="V153" s="22"/>
      <c r="W153" s="22"/>
      <c r="X153" s="22"/>
      <c r="Y153" s="22"/>
      <c r="Z153" s="22"/>
    </row>
    <row r="154" spans="1:26" ht="36" x14ac:dyDescent="0.2">
      <c r="A154" s="48" t="s">
        <v>552</v>
      </c>
      <c r="B154" s="49"/>
      <c r="C154" s="49"/>
      <c r="D154" s="49"/>
      <c r="E154" s="49"/>
      <c r="F154" s="49"/>
      <c r="G154" s="44">
        <v>102714</v>
      </c>
      <c r="H154" s="44" t="s">
        <v>553</v>
      </c>
      <c r="I154" s="44" t="s">
        <v>554</v>
      </c>
      <c r="J154" s="44">
        <v>525269</v>
      </c>
      <c r="K154" s="44" t="s">
        <v>555</v>
      </c>
      <c r="L154" s="44"/>
      <c r="M154" s="44"/>
      <c r="N154" s="44"/>
      <c r="O154" s="44"/>
      <c r="P154" s="44"/>
      <c r="Q154" s="44"/>
      <c r="R154" s="44"/>
      <c r="S154" s="44"/>
      <c r="T154" s="44"/>
      <c r="U154" s="44" t="s">
        <v>556</v>
      </c>
      <c r="V154" s="22"/>
      <c r="W154" s="22"/>
      <c r="X154" s="22"/>
      <c r="Y154" s="22"/>
      <c r="Z154" s="22"/>
    </row>
    <row r="155" spans="1:26" x14ac:dyDescent="0.2">
      <c r="A155" s="48" t="s">
        <v>557</v>
      </c>
      <c r="B155" s="49"/>
      <c r="C155" s="49"/>
      <c r="D155" s="49"/>
      <c r="E155" s="49"/>
      <c r="F155" s="49"/>
      <c r="G155" s="44">
        <v>112779</v>
      </c>
      <c r="H155" s="44"/>
      <c r="I155" s="44"/>
      <c r="J155" s="44">
        <v>583958</v>
      </c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22"/>
      <c r="W155" s="22"/>
      <c r="X155" s="22"/>
      <c r="Y155" s="22"/>
      <c r="Z155" s="22"/>
    </row>
    <row r="156" spans="1:26" x14ac:dyDescent="0.2">
      <c r="A156" s="48" t="s">
        <v>558</v>
      </c>
      <c r="B156" s="49"/>
      <c r="C156" s="49"/>
      <c r="D156" s="49"/>
      <c r="E156" s="49"/>
      <c r="F156" s="49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22"/>
      <c r="W156" s="22"/>
      <c r="X156" s="22"/>
      <c r="Y156" s="22"/>
      <c r="Z156" s="22"/>
    </row>
    <row r="157" spans="1:26" ht="90.95" customHeight="1" x14ac:dyDescent="0.2">
      <c r="A157" s="48" t="s">
        <v>559</v>
      </c>
      <c r="B157" s="49"/>
      <c r="C157" s="49"/>
      <c r="D157" s="49"/>
      <c r="E157" s="49"/>
      <c r="F157" s="49"/>
      <c r="G157" s="44">
        <v>10065</v>
      </c>
      <c r="H157" s="44">
        <v>2186</v>
      </c>
      <c r="I157" s="44" t="s">
        <v>560</v>
      </c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22"/>
      <c r="W157" s="22"/>
      <c r="X157" s="22"/>
      <c r="Y157" s="22"/>
      <c r="Z157" s="22"/>
    </row>
    <row r="158" spans="1:26" ht="36" x14ac:dyDescent="0.2">
      <c r="A158" s="48" t="s">
        <v>561</v>
      </c>
      <c r="B158" s="49"/>
      <c r="C158" s="49"/>
      <c r="D158" s="49"/>
      <c r="E158" s="49"/>
      <c r="F158" s="49"/>
      <c r="G158" s="44"/>
      <c r="H158" s="44"/>
      <c r="I158" s="44"/>
      <c r="J158" s="44">
        <v>53</v>
      </c>
      <c r="K158" s="44" t="s">
        <v>562</v>
      </c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22"/>
      <c r="W158" s="22"/>
      <c r="X158" s="22"/>
      <c r="Y158" s="22"/>
      <c r="Z158" s="22"/>
    </row>
    <row r="159" spans="1:26" ht="90.95" customHeight="1" x14ac:dyDescent="0.2">
      <c r="A159" s="48" t="s">
        <v>563</v>
      </c>
      <c r="B159" s="49"/>
      <c r="C159" s="49"/>
      <c r="D159" s="49"/>
      <c r="E159" s="49"/>
      <c r="F159" s="49"/>
      <c r="G159" s="44"/>
      <c r="H159" s="44"/>
      <c r="I159" s="44"/>
      <c r="J159" s="44">
        <v>58636</v>
      </c>
      <c r="K159" s="44">
        <v>29678</v>
      </c>
      <c r="L159" s="44"/>
      <c r="M159" s="44"/>
      <c r="N159" s="44"/>
      <c r="O159" s="44"/>
      <c r="P159" s="44"/>
      <c r="Q159" s="44"/>
      <c r="R159" s="44"/>
      <c r="S159" s="44"/>
      <c r="T159" s="44"/>
      <c r="U159" s="44" t="s">
        <v>564</v>
      </c>
      <c r="V159" s="22"/>
      <c r="W159" s="22"/>
      <c r="X159" s="22"/>
      <c r="Y159" s="22"/>
      <c r="Z159" s="22"/>
    </row>
    <row r="160" spans="1:26" x14ac:dyDescent="0.2">
      <c r="A160" s="48" t="s">
        <v>565</v>
      </c>
      <c r="B160" s="49"/>
      <c r="C160" s="49"/>
      <c r="D160" s="49"/>
      <c r="E160" s="49"/>
      <c r="F160" s="49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22"/>
      <c r="W160" s="22"/>
      <c r="X160" s="22"/>
      <c r="Y160" s="22"/>
      <c r="Z160" s="22"/>
    </row>
    <row r="161" spans="1:26" x14ac:dyDescent="0.2">
      <c r="A161" s="48" t="s">
        <v>566</v>
      </c>
      <c r="B161" s="49"/>
      <c r="C161" s="49"/>
      <c r="D161" s="49"/>
      <c r="E161" s="49"/>
      <c r="F161" s="49"/>
      <c r="G161" s="44">
        <v>15289</v>
      </c>
      <c r="H161" s="44"/>
      <c r="I161" s="44"/>
      <c r="J161" s="44">
        <v>209270</v>
      </c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22"/>
      <c r="W161" s="22"/>
      <c r="X161" s="22"/>
      <c r="Y161" s="22"/>
      <c r="Z161" s="22"/>
    </row>
    <row r="162" spans="1:26" x14ac:dyDescent="0.2">
      <c r="A162" s="48" t="s">
        <v>567</v>
      </c>
      <c r="B162" s="49"/>
      <c r="C162" s="49"/>
      <c r="D162" s="49"/>
      <c r="E162" s="49"/>
      <c r="F162" s="49"/>
      <c r="G162" s="44">
        <v>50320</v>
      </c>
      <c r="H162" s="44"/>
      <c r="I162" s="44"/>
      <c r="J162" s="44">
        <v>218930</v>
      </c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22"/>
      <c r="W162" s="22"/>
      <c r="X162" s="22"/>
      <c r="Y162" s="22"/>
      <c r="Z162" s="22"/>
    </row>
    <row r="163" spans="1:26" x14ac:dyDescent="0.2">
      <c r="A163" s="48" t="s">
        <v>568</v>
      </c>
      <c r="B163" s="49"/>
      <c r="C163" s="49"/>
      <c r="D163" s="49"/>
      <c r="E163" s="49"/>
      <c r="F163" s="49"/>
      <c r="G163" s="44">
        <v>49340</v>
      </c>
      <c r="H163" s="44"/>
      <c r="I163" s="44"/>
      <c r="J163" s="44">
        <v>186957</v>
      </c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22"/>
      <c r="W163" s="22"/>
      <c r="X163" s="22"/>
      <c r="Y163" s="22"/>
      <c r="Z163" s="22"/>
    </row>
    <row r="164" spans="1:26" x14ac:dyDescent="0.2">
      <c r="A164" s="46" t="s">
        <v>569</v>
      </c>
      <c r="B164" s="47"/>
      <c r="C164" s="47"/>
      <c r="D164" s="47"/>
      <c r="E164" s="47"/>
      <c r="F164" s="47"/>
      <c r="G164" s="45">
        <v>13813</v>
      </c>
      <c r="H164" s="45"/>
      <c r="I164" s="45"/>
      <c r="J164" s="45">
        <v>168702</v>
      </c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22"/>
      <c r="W164" s="22"/>
      <c r="X164" s="22"/>
      <c r="Y164" s="22"/>
      <c r="Z164" s="22"/>
    </row>
    <row r="165" spans="1:26" x14ac:dyDescent="0.2">
      <c r="A165" s="46" t="s">
        <v>570</v>
      </c>
      <c r="B165" s="47"/>
      <c r="C165" s="47"/>
      <c r="D165" s="47"/>
      <c r="E165" s="47"/>
      <c r="F165" s="47"/>
      <c r="G165" s="45">
        <v>7660</v>
      </c>
      <c r="H165" s="45"/>
      <c r="I165" s="45"/>
      <c r="J165" s="45">
        <v>88050</v>
      </c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22"/>
      <c r="W165" s="22"/>
      <c r="X165" s="22"/>
      <c r="Y165" s="22"/>
      <c r="Z165" s="22"/>
    </row>
    <row r="166" spans="1:26" x14ac:dyDescent="0.2">
      <c r="A166" s="46" t="s">
        <v>571</v>
      </c>
      <c r="B166" s="47"/>
      <c r="C166" s="47"/>
      <c r="D166" s="47"/>
      <c r="E166" s="47"/>
      <c r="F166" s="47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22"/>
      <c r="W166" s="22"/>
      <c r="X166" s="22"/>
      <c r="Y166" s="22"/>
      <c r="Z166" s="22"/>
    </row>
    <row r="167" spans="1:26" x14ac:dyDescent="0.2">
      <c r="A167" s="48" t="s">
        <v>572</v>
      </c>
      <c r="B167" s="49"/>
      <c r="C167" s="49"/>
      <c r="D167" s="49"/>
      <c r="E167" s="49"/>
      <c r="F167" s="49"/>
      <c r="G167" s="44">
        <v>133385</v>
      </c>
      <c r="H167" s="44"/>
      <c r="I167" s="44"/>
      <c r="J167" s="44">
        <v>832365</v>
      </c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22"/>
      <c r="W167" s="22"/>
      <c r="X167" s="22"/>
      <c r="Y167" s="22"/>
      <c r="Z167" s="22"/>
    </row>
    <row r="168" spans="1:26" x14ac:dyDescent="0.2">
      <c r="A168" s="48" t="s">
        <v>573</v>
      </c>
      <c r="B168" s="49"/>
      <c r="C168" s="49"/>
      <c r="D168" s="49"/>
      <c r="E168" s="49"/>
      <c r="F168" s="49"/>
      <c r="G168" s="44">
        <v>867</v>
      </c>
      <c r="H168" s="44"/>
      <c r="I168" s="44"/>
      <c r="J168" s="44">
        <v>8345</v>
      </c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22"/>
      <c r="W168" s="22"/>
      <c r="X168" s="22"/>
      <c r="Y168" s="22"/>
      <c r="Z168" s="22"/>
    </row>
    <row r="169" spans="1:26" x14ac:dyDescent="0.2">
      <c r="A169" s="48" t="s">
        <v>574</v>
      </c>
      <c r="B169" s="49"/>
      <c r="C169" s="49"/>
      <c r="D169" s="49"/>
      <c r="E169" s="49"/>
      <c r="F169" s="49"/>
      <c r="G169" s="44">
        <v>134252</v>
      </c>
      <c r="H169" s="44"/>
      <c r="I169" s="44"/>
      <c r="J169" s="44">
        <v>840710</v>
      </c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22"/>
      <c r="W169" s="22"/>
      <c r="X169" s="22"/>
      <c r="Y169" s="22"/>
      <c r="Z169" s="22"/>
    </row>
    <row r="170" spans="1:26" x14ac:dyDescent="0.2">
      <c r="A170" s="46" t="s">
        <v>575</v>
      </c>
      <c r="B170" s="47"/>
      <c r="C170" s="47"/>
      <c r="D170" s="47"/>
      <c r="E170" s="47"/>
      <c r="F170" s="47"/>
      <c r="G170" s="45">
        <v>134252</v>
      </c>
      <c r="H170" s="45"/>
      <c r="I170" s="45"/>
      <c r="J170" s="45">
        <v>840710</v>
      </c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22"/>
      <c r="W170" s="22"/>
      <c r="X170" s="22"/>
      <c r="Y170" s="22"/>
      <c r="Z170" s="22"/>
    </row>
    <row r="171" spans="1:26" x14ac:dyDescent="0.2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2"/>
      <c r="W171" s="22"/>
      <c r="X171" s="22"/>
      <c r="Y171" s="22"/>
      <c r="Z171" s="22"/>
    </row>
    <row r="172" spans="1:26" x14ac:dyDescent="0.2">
      <c r="A172" s="23"/>
      <c r="B172" s="27" t="s">
        <v>21</v>
      </c>
      <c r="C172" s="28"/>
      <c r="D172" s="29"/>
      <c r="E172" s="29"/>
      <c r="F172" s="28"/>
      <c r="G172" s="30">
        <f>IF(ISBLANK(X14),"",ROUND(Y14/X14,2)*100)</f>
        <v>90</v>
      </c>
      <c r="H172" s="2"/>
      <c r="I172" s="2"/>
      <c r="J172" s="30">
        <f>IF(ISBLANK(X15),"",ROUND(Y15/X15,2)*100)</f>
        <v>81</v>
      </c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2"/>
      <c r="W172" s="22"/>
      <c r="X172" s="22"/>
      <c r="Y172" s="22"/>
      <c r="Z172" s="22"/>
    </row>
    <row r="173" spans="1:26" x14ac:dyDescent="0.2">
      <c r="A173" s="23"/>
      <c r="B173" s="27" t="s">
        <v>22</v>
      </c>
      <c r="C173" s="28"/>
      <c r="D173" s="29"/>
      <c r="E173" s="29"/>
      <c r="F173" s="28"/>
      <c r="G173" s="18">
        <f>IF(ISBLANK(X14),"",ROUND(Z14/X14,2)*100)</f>
        <v>50</v>
      </c>
      <c r="H173" s="4"/>
      <c r="I173" s="4"/>
      <c r="J173" s="18">
        <f>IF(ISBLANK(X15),"",ROUND(Z15/X15,2)*100)</f>
        <v>42</v>
      </c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2"/>
      <c r="W173" s="22"/>
      <c r="X173" s="22"/>
      <c r="Y173" s="22"/>
      <c r="Z173" s="22"/>
    </row>
    <row r="174" spans="1:26" x14ac:dyDescent="0.2">
      <c r="A174" s="3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22"/>
      <c r="W174" s="22"/>
      <c r="X174" s="22"/>
      <c r="Y174" s="22"/>
      <c r="Z174" s="22"/>
    </row>
    <row r="175" spans="1:26" x14ac:dyDescent="0.2">
      <c r="A175" s="31" t="s">
        <v>28</v>
      </c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x14ac:dyDescent="0.2">
      <c r="A176" s="2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x14ac:dyDescent="0.2">
      <c r="A177" s="31" t="s">
        <v>29</v>
      </c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x14ac:dyDescent="0.2">
      <c r="A178" s="19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4"/>
      <c r="W178" s="4"/>
      <c r="X178" s="4"/>
      <c r="Y178" s="4"/>
      <c r="Z178" s="4"/>
    </row>
    <row r="179" spans="1:26" x14ac:dyDescent="0.2">
      <c r="V179" s="24"/>
      <c r="W179" s="24"/>
      <c r="X179" s="24"/>
      <c r="Y179" s="24"/>
      <c r="Z179" s="24"/>
    </row>
  </sheetData>
  <mergeCells count="56">
    <mergeCell ref="G14:H14"/>
    <mergeCell ref="J11:K11"/>
    <mergeCell ref="J14:K14"/>
    <mergeCell ref="G12:H12"/>
    <mergeCell ref="G13:H13"/>
    <mergeCell ref="J20:U20"/>
    <mergeCell ref="G21:G22"/>
    <mergeCell ref="G15:H15"/>
    <mergeCell ref="J15:K15"/>
    <mergeCell ref="J21:J22"/>
    <mergeCell ref="G20:I20"/>
    <mergeCell ref="A20:A22"/>
    <mergeCell ref="B20:B22"/>
    <mergeCell ref="C20:C22"/>
    <mergeCell ref="D20:F20"/>
    <mergeCell ref="D21:D22"/>
    <mergeCell ref="J12:K12"/>
    <mergeCell ref="J13:K13"/>
    <mergeCell ref="A5:U5"/>
    <mergeCell ref="A6:U6"/>
    <mergeCell ref="A7:U7"/>
    <mergeCell ref="A8:U8"/>
    <mergeCell ref="J10:U10"/>
    <mergeCell ref="G11:H11"/>
    <mergeCell ref="G10:I10"/>
    <mergeCell ref="A122:U122"/>
    <mergeCell ref="A24:U24"/>
    <mergeCell ref="A41:U41"/>
    <mergeCell ref="A42:U42"/>
    <mergeCell ref="A54:U54"/>
    <mergeCell ref="A65:U65"/>
    <mergeCell ref="A71:U71"/>
    <mergeCell ref="A83:U83"/>
    <mergeCell ref="A84:U84"/>
    <mergeCell ref="A88:U88"/>
    <mergeCell ref="A93:U93"/>
    <mergeCell ref="A106:U106"/>
    <mergeCell ref="A163:F163"/>
    <mergeCell ref="A123:U123"/>
    <mergeCell ref="A142:U142"/>
    <mergeCell ref="A154:F154"/>
    <mergeCell ref="A155:F155"/>
    <mergeCell ref="A156:F156"/>
    <mergeCell ref="A157:F157"/>
    <mergeCell ref="A158:F158"/>
    <mergeCell ref="A159:F159"/>
    <mergeCell ref="A160:F160"/>
    <mergeCell ref="A161:F161"/>
    <mergeCell ref="A162:F162"/>
    <mergeCell ref="A170:F170"/>
    <mergeCell ref="A164:F164"/>
    <mergeCell ref="A165:F165"/>
    <mergeCell ref="A166:F166"/>
    <mergeCell ref="A167:F167"/>
    <mergeCell ref="A168:F168"/>
    <mergeCell ref="A169:F169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Мои данные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Залялютдинова Дина Галимьяновна</cp:lastModifiedBy>
  <cp:lastPrinted>2011-09-08T07:56:05Z</cp:lastPrinted>
  <dcterms:created xsi:type="dcterms:W3CDTF">2003-01-28T12:33:10Z</dcterms:created>
  <dcterms:modified xsi:type="dcterms:W3CDTF">2020-03-10T11:46:28Z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