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X11" i="1" l="1"/>
  <c r="Z11" i="1" s="1"/>
  <c r="AH11" i="1" s="1"/>
  <c r="AA11" i="1"/>
  <c r="AB11" i="1"/>
  <c r="H3" i="1" l="1"/>
  <c r="B16" i="1" l="1"/>
  <c r="B15" i="1"/>
  <c r="E6" i="7" l="1"/>
  <c r="D6" i="7"/>
  <c r="F6" i="7"/>
  <c r="G6" i="7"/>
  <c r="B3" i="2" l="1"/>
  <c r="D3" i="4"/>
  <c r="F3" i="6"/>
  <c r="H5" i="1" l="1"/>
  <c r="H4" i="1"/>
  <c r="H7" i="1" l="1"/>
  <c r="H1" i="1" l="1"/>
  <c r="AH8" i="1" l="1"/>
  <c r="M4" i="6"/>
  <c r="N4" i="6" s="1"/>
  <c r="X13" i="1"/>
  <c r="X14" i="1"/>
  <c r="X12" i="1" l="1"/>
  <c r="H2" i="1" l="1"/>
</calcChain>
</file>

<file path=xl/sharedStrings.xml><?xml version="1.0" encoding="utf-8"?>
<sst xmlns="http://schemas.openxmlformats.org/spreadsheetml/2006/main" count="403" uniqueCount="216">
  <si>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</si>
  <si>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</si>
  <si>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</si>
  <si>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</si>
  <si>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</si>
  <si>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</si>
  <si>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</si>
  <si>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</si>
  <si>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</si>
  <si>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</si>
  <si>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</si>
  <si>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</si>
  <si>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</si>
  <si>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</si>
  <si>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</si>
  <si>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</si>
  <si>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</si>
  <si>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</si>
  <si>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</si>
  <si>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</si>
  <si>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</si>
  <si>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</si>
  <si>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</si>
  <si>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</si>
  <si>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</si>
  <si>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</si>
  <si>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</si>
  <si>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</si>
  <si>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</si>
  <si>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</si>
  <si>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</si>
  <si>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</si>
  <si>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</si>
  <si>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</si>
  <si>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</si>
  <si>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</si>
  <si>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</si>
  <si>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</si>
  <si>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</si>
  <si>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</si>
  <si>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</si>
  <si>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</si>
  <si>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</si>
  <si>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</si>
  <si>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</si>
  <si>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</si>
  <si>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</si>
  <si>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</si>
  <si>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</si>
  <si>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</si>
  <si>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</si>
  <si>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</si>
  <si>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</si>
  <si>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</si>
  <si>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</si>
  <si>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</si>
  <si>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</si>
  <si>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</si>
  <si>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</si>
  <si>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</si>
  <si>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</si>
  <si>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</si>
  <si>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</si>
  <si>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</si>
  <si>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</si>
  <si>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</si>
  <si>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</si>
  <si>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</si>
  <si>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</si>
  <si>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</si>
  <si>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</si>
  <si>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</si>
  <si>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</si>
  <si>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</si>
  <si>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</si>
  <si>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</si>
  <si>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</si>
  <si>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</si>
  <si>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</si>
  <si>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</si>
  <si>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</si>
  <si>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</si>
  <si>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</si>
  <si>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</si>
  <si>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</si>
  <si>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</si>
  <si>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</si>
  <si>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</si>
  <si>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</si>
  <si>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</si>
  <si>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</si>
  <si>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</si>
  <si>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</si>
  <si>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</si>
  <si>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</si>
  <si>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</si>
  <si>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</si>
  <si>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</si>
  <si>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</si>
  <si>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</si>
  <si>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</si>
  <si>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</si>
  <si>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</si>
  <si>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</si>
  <si>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</si>
  <si>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</si>
  <si>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</si>
  <si>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</si>
  <si>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</si>
  <si>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</si>
  <si>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</si>
  <si>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</si>
  <si>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</si>
  <si>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</si>
  <si>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</si>
  <si>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</si>
  <si>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</si>
  <si>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</si>
  <si>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</si>
  <si>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</si>
  <si>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</si>
  <si>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</si>
  <si>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</si>
  <si>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</si>
  <si>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</si>
  <si>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</si>
  <si>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</si>
  <si>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</si>
  <si>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</si>
  <si>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</si>
  <si>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</si>
  <si>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</si>
  <si>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</si>
  <si>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</si>
  <si>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</si>
  <si>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</si>
  <si>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</si>
  <si>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</si>
  <si>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</si>
  <si>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</si>
  <si>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</si>
  <si>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</si>
  <si>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</si>
  <si>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</si>
  <si>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</si>
  <si>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</si>
  <si>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</si>
  <si>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</si>
  <si>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</si>
  <si>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</si>
  <si>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</si>
  <si>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</si>
  <si>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</si>
  <si>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</si>
  <si>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</si>
  <si>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</si>
  <si>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</si>
  <si>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</si>
  <si>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</si>
  <si>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</si>
  <si>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</si>
  <si>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</si>
  <si>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</si>
  <si>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</si>
  <si>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</si>
  <si>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</si>
  <si>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</si>
  <si>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</si>
  <si>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</si>
  <si>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</si>
  <si>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</si>
  <si>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</si>
  <si>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</si>
  <si>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</si>
  <si>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</si>
  <si>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</si>
  <si>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</si>
  <si>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</si>
  <si>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</si>
  <si>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</si>
  <si>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</si>
  <si>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</si>
  <si>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</si>
  <si>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</si>
  <si>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</si>
  <si>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</si>
  <si>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</si>
  <si>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</si>
  <si>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</si>
  <si>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</si>
  <si>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</si>
  <si>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</si>
  <si>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</si>
  <si>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</si>
  <si>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</si>
  <si>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</si>
  <si>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</si>
  <si>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</si>
  <si>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</si>
  <si>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</si>
  <si>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</si>
  <si>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</si>
  <si>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</si>
  <si>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</si>
  <si>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de5fa1c9-acc5-4fa5-ba85-25008392a63b</t>
  </si>
  <si>
    <t>Заземлитель анодный АЗМ-3ХК-СУГАЗ,глубинный</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</si>
  <si>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</si>
  <si>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</si>
  <si>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</si>
  <si>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</si>
  <si>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</si>
  <si>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</si>
  <si>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</si>
  <si>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de03dc93-ceb0-4042-9d81-5682de2c5298</t>
  </si>
  <si>
    <t>2c1cde79-7588-493b-ba7a-8ce573f28f64</t>
  </si>
  <si>
    <t>27d6d3df-e816-11e8-82fa-005056b8f04c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</si>
</sst>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213</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5" t="s">
        <v>78</v>
      </c>
      <c r="AK1" s="145"/>
      <c r="AL1" s="145"/>
      <c r="AM1" s="145"/>
      <c r="AN1" s="145"/>
      <c r="AO1" s="145"/>
    </row>
    <row r="2" spans="1:41" ht="18.75" x14ac:dyDescent="0.3">
      <c r="A2" s="1" t="s">
        <v>214</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46"/>
      <c r="AK2" s="146"/>
      <c r="AL2" s="146"/>
      <c r="AM2" s="146"/>
      <c r="AN2" s="146"/>
      <c r="AO2" s="146"/>
    </row>
    <row r="3" spans="1:41" ht="27.75" customHeight="1" x14ac:dyDescent="0.3">
      <c r="B3" s="153" t="s">
        <v>212</v>
      </c>
      <c r="C3" s="153"/>
      <c r="D3" s="153"/>
      <c r="E3" s="16"/>
      <c r="F3" s="16"/>
      <c r="G3" s="16"/>
      <c r="H3" s="147" t="str">
        <f>IF(SUM(AF:AF)&gt;0,"ВНИМАНИЕ.     Колонка №4 для выбора Эквивалента заполнена НЕ верно!","")</f>
        <v/>
      </c>
      <c r="I3" s="147"/>
      <c r="J3" s="147"/>
      <c r="K3" s="147"/>
      <c r="L3" s="147"/>
      <c r="M3" s="147"/>
      <c r="N3" s="147"/>
      <c r="O3" s="147"/>
      <c r="P3" s="147"/>
      <c r="Q3" s="99"/>
      <c r="R3" s="99"/>
      <c r="AD3" s="64" t="s">
        <v>81</v>
      </c>
      <c r="AE3" s="64"/>
      <c r="AF3" s="65"/>
      <c r="AG3" s="65"/>
      <c r="AH3" s="65"/>
      <c r="AI3" s="66"/>
      <c r="AJ3" s="86" t="s">
        <v>200</v>
      </c>
      <c r="AK3" s="86" t="s">
        <v>107</v>
      </c>
      <c r="AL3" s="87" t="s">
        <v>108</v>
      </c>
      <c r="AM3" s="86" t="s">
        <v>71</v>
      </c>
      <c r="AN3" s="67"/>
      <c r="AO3" s="68" t="s">
        <v>77</v>
      </c>
    </row>
    <row r="4" spans="1:41" ht="19.5" customHeight="1" x14ac:dyDescent="0.3">
      <c r="A4" s="1" t="s">
        <v>215</v>
      </c>
      <c r="B4" s="89"/>
      <c r="C4" s="89"/>
      <c r="D4" s="89">
        <v>176646</v>
      </c>
      <c r="E4" s="16"/>
      <c r="F4" s="16"/>
      <c r="G4" s="16"/>
      <c r="H4" s="147" t="str">
        <f>IF(SUM(AD:AD)&gt;0,"ВНИМАНИЕ.   В столбце 4 выбрано значение ""Да"", необходимо заполнить столбец 5 в соответствии с технической и иной документацией на товар!","")</f>
        <v/>
      </c>
      <c r="I4" s="147"/>
      <c r="J4" s="147"/>
      <c r="K4" s="147"/>
      <c r="L4" s="147"/>
      <c r="M4" s="147"/>
      <c r="N4" s="147"/>
      <c r="O4" s="147"/>
      <c r="P4" s="147"/>
      <c r="Q4" s="147"/>
      <c r="R4" s="147"/>
      <c r="S4" s="147"/>
      <c r="T4" s="147"/>
      <c r="U4" s="147"/>
      <c r="V4" s="147"/>
      <c r="W4" s="147"/>
      <c r="X4" s="147"/>
      <c r="AD4" s="64"/>
      <c r="AE4" s="64"/>
      <c r="AF4" s="65"/>
      <c r="AG4" s="65"/>
      <c r="AH4" s="65"/>
      <c r="AI4" s="66"/>
      <c r="AJ4" s="93" t="s">
        <v>117</v>
      </c>
      <c r="AK4" s="93" t="s">
        <v>117</v>
      </c>
      <c r="AL4" s="95" t="s">
        <v>77</v>
      </c>
      <c r="AM4" s="93" t="s">
        <v>118</v>
      </c>
      <c r="AN4" s="90"/>
      <c r="AO4" s="94"/>
    </row>
    <row r="5" spans="1:41" ht="19.5" customHeight="1" x14ac:dyDescent="0.3">
      <c r="B5" s="92"/>
      <c r="C5" s="92"/>
      <c r="D5" s="92"/>
      <c r="E5" s="16"/>
      <c r="F5" s="16"/>
      <c r="G5" s="16"/>
      <c r="H5" s="147" t="str">
        <f>IF(SUM(AE:AE)&gt;0,"ВНИМАНИЕ.  В столбце 4 выбрано значение ""Да"", необходимо заполнить столбец 6 в соответствии с технической и иной документацией на товар!","")</f>
        <v/>
      </c>
      <c r="I5" s="147"/>
      <c r="J5" s="147"/>
      <c r="K5" s="147"/>
      <c r="L5" s="147"/>
      <c r="M5" s="147"/>
      <c r="N5" s="147"/>
      <c r="O5" s="147"/>
      <c r="P5" s="147"/>
      <c r="Q5" s="147"/>
      <c r="R5" s="147"/>
      <c r="S5" s="147"/>
      <c r="T5" s="147"/>
      <c r="U5" s="147"/>
      <c r="V5" s="147"/>
      <c r="W5" s="147"/>
      <c r="X5" s="147"/>
      <c r="AD5" s="64"/>
      <c r="AE5" s="64"/>
      <c r="AF5" s="65"/>
      <c r="AG5" s="65"/>
      <c r="AH5" s="65"/>
      <c r="AI5" s="66"/>
      <c r="AJ5" s="102" t="s">
        <v>132</v>
      </c>
      <c r="AK5" s="102" t="s">
        <v>132</v>
      </c>
      <c r="AL5" s="102" t="s">
        <v>133</v>
      </c>
      <c r="AN5" s="90"/>
      <c r="AO5" s="94"/>
    </row>
    <row r="6" spans="1:41" ht="23.25" customHeight="1" x14ac:dyDescent="0.3">
      <c r="B6" s="153" t="s">
        <v>50</v>
      </c>
      <c r="C6" s="153"/>
      <c r="D6" s="153"/>
      <c r="E6" s="154"/>
      <c r="F6" s="154"/>
      <c r="G6" s="154"/>
      <c r="H6" s="154"/>
      <c r="I6" s="154"/>
      <c r="J6" s="154"/>
      <c r="K6" s="154"/>
      <c r="L6" s="154"/>
      <c r="AI6" s="66"/>
      <c r="AJ6" s="102" t="s">
        <v>134</v>
      </c>
      <c r="AK6" s="102" t="s">
        <v>134</v>
      </c>
      <c r="AL6" s="102" t="s">
        <v>133</v>
      </c>
      <c r="AN6" s="93"/>
      <c r="AO6" s="93"/>
    </row>
    <row r="7" spans="1:41" ht="57" customHeight="1" x14ac:dyDescent="0.25">
      <c r="B7" s="26"/>
      <c r="C7" s="26"/>
      <c r="D7" s="26"/>
      <c r="E7" s="25"/>
      <c r="F7" s="25"/>
      <c r="G7" s="25"/>
      <c r="H7" s="159"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2" t="s">
        <v>48</v>
      </c>
      <c r="AK7" s="141" t="s">
        <v>48</v>
      </c>
      <c r="AL7" s="140" t="s">
        <v>164</v>
      </c>
      <c r="AM7" s="142" t="s">
        <v>48</v>
      </c>
    </row>
    <row r="8" spans="1:41"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2" t="s">
        <v>49</v>
      </c>
      <c r="AK8" s="141" t="s">
        <v>49</v>
      </c>
      <c r="AL8" s="140" t="s">
        <v>165</v>
      </c>
      <c r="AM8" s="142" t="s">
        <v>49</v>
      </c>
    </row>
    <row r="9" spans="1:41" ht="100.5" customHeight="1" x14ac:dyDescent="0.25">
      <c r="A9" s="5"/>
      <c r="B9" s="6" t="s">
        <v>0</v>
      </c>
      <c r="C9" s="6"/>
      <c r="D9" s="104" t="s">
        <v>12</v>
      </c>
      <c r="E9" s="7" t="s">
        <v>198</v>
      </c>
      <c r="F9" s="91" t="s">
        <v>194</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166</v>
      </c>
      <c r="AL9" s="143" t="s">
        <v>167</v>
      </c>
      <c r="AM9" s="144" t="s">
        <v>168</v>
      </c>
    </row>
    <row r="10" spans="1:41"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c r="AL10" s="66"/>
    </row>
    <row r="11" spans="1:41" ht="77.25" customHeight="1" x14ac:dyDescent="0.45">
      <c r="A11" s="182" t="s">
        <v>204</v>
      </c>
      <c r="B11" s="182">
        <v>1</v>
      </c>
      <c r="C11" s="182">
        <v>8</v>
      </c>
      <c r="D11" s="183" t="s">
        <v>205</v>
      </c>
      <c r="E11" s="184" t="s">
        <v>77</v>
      </c>
      <c r="F11" s="185" t="s">
        <v>77</v>
      </c>
      <c r="G11" s="186" t="s">
        <v>118</v>
      </c>
      <c r="H11" s="186" t="s">
        <v>118</v>
      </c>
      <c r="I11" s="187"/>
      <c r="J11" s="188" t="s">
        <v>206</v>
      </c>
      <c r="K11" s="182" t="s">
        <v>207</v>
      </c>
      <c r="L11" s="182">
        <v>100</v>
      </c>
      <c r="M11" s="182" t="s">
        <v>208</v>
      </c>
      <c r="N11" s="189">
        <v>100</v>
      </c>
      <c r="O11" s="182" t="s">
        <v>209</v>
      </c>
      <c r="P11" s="182" t="s">
        <v>210</v>
      </c>
      <c r="Q11" s="185" t="s">
        <v>211</v>
      </c>
      <c r="R11" s="190">
        <v>1538500</v>
      </c>
      <c r="S11" s="191">
        <v>15385</v>
      </c>
      <c r="T11" s="192" t="s">
        <v>107</v>
      </c>
      <c r="U11" s="190">
        <v>15385</v>
      </c>
      <c r="V11" s="193">
        <f>ROUND(ROUND(S11,2)*ROUND(L11,3),2)</f>
        <v>1538500</v>
      </c>
      <c r="W11" s="193">
        <f>ROUND(V11*IF(UPPER(T11)="20%",20,1)*IF(UPPER(T11)="18%",18,1)*IF(UPPER(T11)="10%",10,1)*IF(UPPER(T11)="НДС не облагается",0,1)/100,2)</f>
        <v>276930</v>
      </c>
      <c r="X11" s="193">
        <f>ROUND(W11+V11,2)</f>
        <v>1815430</v>
      </c>
      <c r="Y11" s="194">
        <f>IF(S11&gt;IF(U11=0,S11,U11),1,0)</f>
        <v>0</v>
      </c>
      <c r="Z11" s="194">
        <f t="shared" ref="Z11" si="0">X11</f>
        <v>1815430</v>
      </c>
      <c r="AA11" s="194">
        <f t="shared" ref="AA11" si="1">W11</f>
        <v>276930</v>
      </c>
      <c r="AB11" s="194">
        <f t="shared" ref="AB11" si="2">V11</f>
        <v>1538500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c r="AL11" s="66"/>
    </row>
    <row r="12" spans="1:41" ht="50.1" customHeight="1" x14ac:dyDescent="0.25">
      <c r="A12" s="148" t="s">
        <v>105</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1815430</v>
      </c>
      <c r="Y12" s="85"/>
      <c r="Z12" s="84"/>
      <c r="AA12" s="84"/>
      <c r="AB12" s="84"/>
      <c r="AC12" s="84"/>
    </row>
    <row r="13" spans="1:41" ht="50.1" customHeight="1" x14ac:dyDescent="0.25">
      <c r="A13" s="150" t="s">
        <v>106</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1538500</v>
      </c>
      <c r="Y13" s="85"/>
      <c r="Z13" s="84"/>
      <c r="AA13" s="84"/>
      <c r="AB13" s="84"/>
      <c r="AC13" s="84"/>
    </row>
    <row r="14" spans="1:41" ht="50.1" customHeight="1" x14ac:dyDescent="0.25">
      <c r="A14" s="150" t="s">
        <v>73</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276930</v>
      </c>
      <c r="Y14" s="85"/>
      <c r="Z14" s="84"/>
      <c r="AA14" s="84"/>
      <c r="AB14" s="84"/>
      <c r="AC14" s="84"/>
    </row>
    <row r="15" spans="1:41" ht="50.1" customHeight="1" x14ac:dyDescent="0.25">
      <c r="B15" s="139" t="str">
        <f>AK7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18" t="s">
        <v>62</v>
      </c>
      <c r="I18" s="19"/>
      <c r="J18" s="20"/>
      <c r="K18" s="14"/>
      <c r="L18" s="14"/>
      <c r="M18" s="14"/>
      <c r="N18" s="14"/>
      <c r="O18" s="14"/>
      <c r="P18" s="14"/>
      <c r="Q18" s="14"/>
      <c r="R18" s="14"/>
      <c r="S18" s="20"/>
      <c r="T18" s="20"/>
      <c r="U18" s="20"/>
      <c r="V18" s="20"/>
      <c r="W18" s="20"/>
      <c r="X18" s="14"/>
      <c r="Y18" s="14"/>
      <c r="Z18" s="71"/>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176646</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176646</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176646</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125</v>
      </c>
      <c r="B1" s="177"/>
    </row>
    <row r="2" spans="1:2" ht="17.45" customHeight="1" x14ac:dyDescent="0.25">
      <c r="A2" s="172" t="s">
        <v>66</v>
      </c>
      <c r="B2" s="172"/>
    </row>
    <row r="3" spans="1:2" x14ac:dyDescent="0.25">
      <c r="A3" s="175" t="s">
        <v>38</v>
      </c>
      <c r="B3" s="175"/>
    </row>
    <row r="4" spans="1:2" x14ac:dyDescent="0.25">
      <c r="A4" s="175" t="s">
        <v>192</v>
      </c>
      <c r="B4" s="175"/>
    </row>
    <row r="5" spans="1:2" x14ac:dyDescent="0.25">
      <c r="A5" s="175" t="s">
        <v>195</v>
      </c>
      <c r="B5" s="175"/>
    </row>
    <row r="6" spans="1:2" x14ac:dyDescent="0.25">
      <c r="A6" s="175" t="s">
        <v>171</v>
      </c>
      <c r="B6" s="175"/>
    </row>
    <row r="7" spans="1:2" x14ac:dyDescent="0.25">
      <c r="A7" s="175" t="s">
        <v>172</v>
      </c>
      <c r="B7" s="175"/>
    </row>
    <row r="8" spans="1:2" x14ac:dyDescent="0.25">
      <c r="A8" s="175" t="s">
        <v>191</v>
      </c>
      <c r="B8" s="175"/>
    </row>
    <row r="9" spans="1:2" x14ac:dyDescent="0.25">
      <c r="A9" s="175" t="s">
        <v>190</v>
      </c>
      <c r="B9" s="175"/>
    </row>
    <row r="10" spans="1:2" ht="30.75" customHeight="1" x14ac:dyDescent="0.25">
      <c r="A10" s="175" t="s">
        <v>173</v>
      </c>
      <c r="B10" s="175"/>
    </row>
    <row r="11" spans="1:2" ht="15" customHeight="1" x14ac:dyDescent="0.3">
      <c r="A11" s="174"/>
      <c r="B11" s="174"/>
    </row>
    <row r="12" spans="1:2" x14ac:dyDescent="0.25">
      <c r="A12" s="175" t="s">
        <v>65</v>
      </c>
      <c r="B12" s="175"/>
    </row>
    <row r="13" spans="1:2" s="61" customFormat="1" ht="84" customHeight="1" x14ac:dyDescent="0.25">
      <c r="A13" s="176" t="s">
        <v>196</v>
      </c>
      <c r="B13" s="176"/>
    </row>
    <row r="14" spans="1:2" ht="49.5" customHeight="1" x14ac:dyDescent="0.25">
      <c r="A14" s="175" t="s">
        <v>189</v>
      </c>
      <c r="B14" s="175"/>
    </row>
    <row r="15" spans="1:2" ht="65.25" customHeight="1" x14ac:dyDescent="0.25">
      <c r="A15" s="175" t="s">
        <v>188</v>
      </c>
      <c r="B15" s="175"/>
    </row>
    <row r="16" spans="1:2" ht="87.75" customHeight="1" x14ac:dyDescent="0.25">
      <c r="A16" s="179" t="s">
        <v>187</v>
      </c>
      <c r="B16" s="179"/>
    </row>
    <row r="17" spans="1:2" ht="52.5" customHeight="1" x14ac:dyDescent="0.25">
      <c r="A17" s="179" t="s">
        <v>186</v>
      </c>
      <c r="B17" s="179"/>
    </row>
    <row r="18" spans="1:2" s="61" customFormat="1" ht="50.25" customHeight="1" x14ac:dyDescent="0.25">
      <c r="A18" s="179" t="s">
        <v>185</v>
      </c>
      <c r="B18" s="179"/>
    </row>
    <row r="19" spans="1:2" ht="80.25" customHeight="1" x14ac:dyDescent="0.25">
      <c r="A19" s="173" t="s">
        <v>201</v>
      </c>
      <c r="B19" s="173"/>
    </row>
    <row r="20" spans="1:2" s="61" customFormat="1" ht="65.25" customHeight="1" x14ac:dyDescent="0.25">
      <c r="A20" s="180" t="s">
        <v>184</v>
      </c>
      <c r="B20" s="180"/>
    </row>
    <row r="21" spans="1:2" s="61" customFormat="1" ht="17.45" customHeight="1" x14ac:dyDescent="0.25">
      <c r="A21" s="105"/>
      <c r="B21" s="105"/>
    </row>
    <row r="22" spans="1:2" ht="42.75" customHeight="1" x14ac:dyDescent="0.25">
      <c r="A22" s="172" t="s">
        <v>109</v>
      </c>
      <c r="B22" s="172"/>
    </row>
    <row r="23" spans="1:2" ht="36.75" customHeight="1" x14ac:dyDescent="0.25">
      <c r="A23" s="175" t="s">
        <v>55</v>
      </c>
      <c r="B23" s="175"/>
    </row>
    <row r="24" spans="1:2" ht="33" customHeight="1" x14ac:dyDescent="0.25">
      <c r="A24" s="175" t="s">
        <v>46</v>
      </c>
      <c r="B24" s="175"/>
    </row>
    <row r="25" spans="1:2" ht="127.5" customHeight="1" x14ac:dyDescent="0.25">
      <c r="A25" s="175" t="s">
        <v>67</v>
      </c>
      <c r="B25" s="175"/>
    </row>
    <row r="26" spans="1:2" ht="82.15" customHeight="1" x14ac:dyDescent="0.25">
      <c r="A26" s="175" t="s">
        <v>183</v>
      </c>
      <c r="B26" s="175"/>
    </row>
    <row r="27" spans="1:2" ht="15" x14ac:dyDescent="0.25">
      <c r="A27" s="174"/>
      <c r="B27" s="174"/>
    </row>
    <row r="28" spans="1:2" ht="48.75" customHeight="1" x14ac:dyDescent="0.25">
      <c r="A28" s="172" t="s">
        <v>68</v>
      </c>
      <c r="B28" s="172"/>
    </row>
    <row r="29" spans="1:2" x14ac:dyDescent="0.25">
      <c r="A29" s="173" t="s">
        <v>47</v>
      </c>
      <c r="B29" s="173"/>
    </row>
    <row r="30" spans="1:2" s="61" customFormat="1" x14ac:dyDescent="0.25">
      <c r="A30" s="109"/>
      <c r="B30" s="109"/>
    </row>
    <row r="31" spans="1:2" ht="15.6" customHeight="1" x14ac:dyDescent="0.25">
      <c r="A31" s="172" t="s">
        <v>139</v>
      </c>
      <c r="B31" s="172"/>
    </row>
    <row r="32" spans="1:2" x14ac:dyDescent="0.25">
      <c r="A32" s="173" t="s">
        <v>39</v>
      </c>
      <c r="B32" s="173"/>
    </row>
    <row r="33" spans="1:2" ht="15" x14ac:dyDescent="0.25">
      <c r="A33" s="174"/>
      <c r="B33" s="174"/>
    </row>
    <row r="34" spans="1:2" x14ac:dyDescent="0.25">
      <c r="A34" s="178" t="s">
        <v>40</v>
      </c>
      <c r="B34" s="178"/>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28.9" customHeight="1" x14ac:dyDescent="0.25">
      <c r="A7" s="175" t="s">
        <v>173</v>
      </c>
      <c r="B7" s="175"/>
    </row>
    <row r="8" spans="1:2" ht="15" x14ac:dyDescent="0.25">
      <c r="A8" s="174"/>
      <c r="B8" s="174"/>
    </row>
    <row r="9" spans="1:2" x14ac:dyDescent="0.25">
      <c r="A9" s="175" t="s">
        <v>65</v>
      </c>
      <c r="B9" s="175"/>
    </row>
    <row r="10" spans="1:2" ht="66" customHeight="1" x14ac:dyDescent="0.25">
      <c r="A10" s="180" t="s">
        <v>199</v>
      </c>
      <c r="B10" s="180"/>
    </row>
    <row r="11" spans="1:2" ht="79.900000000000006" customHeight="1" x14ac:dyDescent="0.25">
      <c r="A11" s="181" t="s">
        <v>202</v>
      </c>
      <c r="B11" s="181"/>
    </row>
    <row r="12" spans="1:2" ht="112.5" customHeight="1" x14ac:dyDescent="0.25">
      <c r="A12" s="180" t="s">
        <v>174</v>
      </c>
      <c r="B12" s="180"/>
    </row>
    <row r="13" spans="1:2" x14ac:dyDescent="0.25">
      <c r="A13" s="136"/>
      <c r="B13" s="136"/>
    </row>
    <row r="14" spans="1:2" ht="15.6"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1.75" customHeight="1" x14ac:dyDescent="0.25">
      <c r="A57" s="173" t="s">
        <v>193</v>
      </c>
      <c r="B57" s="173"/>
    </row>
    <row r="58" spans="1:2" ht="49.15" customHeight="1" x14ac:dyDescent="0.25">
      <c r="A58" s="180" t="s">
        <v>181</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125</v>
      </c>
      <c r="B1" s="177"/>
    </row>
    <row r="2" spans="1:2" ht="18.75" x14ac:dyDescent="0.25">
      <c r="A2" s="172" t="s">
        <v>66</v>
      </c>
      <c r="B2" s="172"/>
    </row>
    <row r="3" spans="1:2" x14ac:dyDescent="0.25">
      <c r="A3" s="175" t="s">
        <v>38</v>
      </c>
      <c r="B3" s="175"/>
    </row>
    <row r="4" spans="1:2" x14ac:dyDescent="0.25">
      <c r="A4" s="175" t="s">
        <v>170</v>
      </c>
      <c r="B4" s="175"/>
    </row>
    <row r="5" spans="1:2" x14ac:dyDescent="0.25">
      <c r="A5" s="175" t="s">
        <v>171</v>
      </c>
      <c r="B5" s="175"/>
    </row>
    <row r="6" spans="1:2" x14ac:dyDescent="0.25">
      <c r="A6" s="175" t="s">
        <v>172</v>
      </c>
      <c r="B6" s="175"/>
    </row>
    <row r="7" spans="1:2" ht="32.25" customHeight="1" x14ac:dyDescent="0.25">
      <c r="A7" s="175" t="s">
        <v>173</v>
      </c>
      <c r="B7" s="175"/>
    </row>
    <row r="8" spans="1:2" ht="15" x14ac:dyDescent="0.25">
      <c r="A8" s="174"/>
      <c r="B8" s="174"/>
    </row>
    <row r="9" spans="1:2" x14ac:dyDescent="0.25">
      <c r="A9" s="175" t="s">
        <v>65</v>
      </c>
      <c r="B9" s="175"/>
    </row>
    <row r="10" spans="1:2" ht="63" customHeight="1" x14ac:dyDescent="0.25">
      <c r="A10" s="180" t="s">
        <v>182</v>
      </c>
      <c r="B10" s="180"/>
    </row>
    <row r="11" spans="1:2" ht="64.5" customHeight="1" x14ac:dyDescent="0.25">
      <c r="A11" s="180" t="s">
        <v>203</v>
      </c>
      <c r="B11" s="180"/>
    </row>
    <row r="12" spans="1:2" ht="97.5" customHeight="1" x14ac:dyDescent="0.25">
      <c r="A12" s="180" t="s">
        <v>197</v>
      </c>
      <c r="B12" s="180"/>
    </row>
    <row r="13" spans="1:2" x14ac:dyDescent="0.25">
      <c r="A13" s="136"/>
      <c r="B13" s="136"/>
    </row>
    <row r="14" spans="1:2" ht="15.75" customHeight="1" x14ac:dyDescent="0.25">
      <c r="A14" s="172" t="s">
        <v>139</v>
      </c>
      <c r="B14" s="172"/>
    </row>
    <row r="15" spans="1:2" x14ac:dyDescent="0.25">
      <c r="A15" s="173" t="s">
        <v>39</v>
      </c>
      <c r="B15" s="173"/>
    </row>
    <row r="16" spans="1:2" ht="15" x14ac:dyDescent="0.25">
      <c r="A16" s="174"/>
      <c r="B16" s="174"/>
    </row>
    <row r="17" spans="1:2" x14ac:dyDescent="0.25">
      <c r="A17" s="178" t="s">
        <v>40</v>
      </c>
      <c r="B17" s="178"/>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2" t="s">
        <v>153</v>
      </c>
      <c r="B48" s="172"/>
    </row>
    <row r="49" spans="1:2" x14ac:dyDescent="0.25">
      <c r="A49" s="175" t="s">
        <v>169</v>
      </c>
      <c r="B49" s="175"/>
    </row>
    <row r="50" spans="1:2" x14ac:dyDescent="0.25">
      <c r="A50" s="175" t="s">
        <v>175</v>
      </c>
      <c r="B50" s="175"/>
    </row>
    <row r="51" spans="1:2" x14ac:dyDescent="0.25">
      <c r="A51" s="175" t="s">
        <v>176</v>
      </c>
      <c r="B51" s="175"/>
    </row>
    <row r="52" spans="1:2" x14ac:dyDescent="0.25">
      <c r="A52" s="175" t="s">
        <v>177</v>
      </c>
      <c r="B52" s="175"/>
    </row>
    <row r="53" spans="1:2" x14ac:dyDescent="0.25">
      <c r="A53" s="175" t="s">
        <v>178</v>
      </c>
      <c r="B53" s="175"/>
    </row>
    <row r="54" spans="1:2" ht="34.9" customHeight="1" x14ac:dyDescent="0.25">
      <c r="A54" s="175" t="s">
        <v>179</v>
      </c>
      <c r="B54" s="175"/>
    </row>
    <row r="55" spans="1:2" ht="15" x14ac:dyDescent="0.25">
      <c r="A55" s="174"/>
      <c r="B55" s="174"/>
    </row>
    <row r="56" spans="1:2" x14ac:dyDescent="0.25">
      <c r="A56" s="175" t="s">
        <v>65</v>
      </c>
      <c r="B56" s="175"/>
    </row>
    <row r="57" spans="1:2" ht="50.25" customHeight="1" x14ac:dyDescent="0.25">
      <c r="A57" s="173" t="s">
        <v>180</v>
      </c>
      <c r="B57" s="173"/>
    </row>
    <row r="58" spans="1:2" ht="49.35" customHeight="1" x14ac:dyDescent="0.25">
      <c r="A58" s="180" t="s">
        <v>181</v>
      </c>
      <c r="B58" s="18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2018-11-14T19:34:26Z</dcterms:modified>
  <cp:contentStatus>v2017_1</cp:contentStatus>
</cp:coreProperties>
</file>