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Zal\Desktop\1363 ) СМР по объектам ГРП-23, ГРП-24, ГРП-40\"/>
    </mc:Choice>
  </mc:AlternateContent>
  <bookViews>
    <workbookView xWindow="0" yWindow="0" windowWidth="21570" windowHeight="8160"/>
  </bookViews>
  <sheets>
    <sheet name="Лист1" sheetId="1" r:id="rId1"/>
  </sheets>
  <definedNames>
    <definedName name="_xlnm.Print_Area" localSheetId="0">Лист1!$A$1:$H$30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E17" i="1" l="1"/>
  <c r="E18" i="1" s="1"/>
  <c r="F17" i="1"/>
  <c r="F19" i="1" s="1"/>
  <c r="F21" i="1" s="1"/>
  <c r="G17" i="1"/>
  <c r="G19" i="1" s="1"/>
  <c r="G21" i="1" s="1"/>
  <c r="D17" i="1"/>
  <c r="D18" i="1" s="1"/>
  <c r="H10" i="1"/>
  <c r="H11" i="1"/>
  <c r="H12" i="1"/>
  <c r="H13" i="1"/>
  <c r="H14" i="1"/>
  <c r="H15" i="1"/>
  <c r="H16" i="1"/>
  <c r="H9" i="1"/>
  <c r="G23" i="1" l="1"/>
  <c r="F22" i="1"/>
  <c r="F23" i="1" s="1"/>
  <c r="E19" i="1"/>
  <c r="H17" i="1"/>
  <c r="D19" i="1"/>
  <c r="H18" i="1"/>
  <c r="F24" i="1" l="1"/>
  <c r="F25" i="1" s="1"/>
  <c r="H19" i="1"/>
  <c r="E20" i="1"/>
  <c r="E21" i="1" s="1"/>
  <c r="G24" i="1"/>
  <c r="G25" i="1" s="1"/>
  <c r="D20" i="1"/>
  <c r="H20" i="1" s="1"/>
  <c r="E22" i="1" l="1"/>
  <c r="E23" i="1" s="1"/>
  <c r="D21" i="1"/>
  <c r="E24" i="1" l="1"/>
  <c r="E25" i="1" s="1"/>
  <c r="H21" i="1"/>
  <c r="D22" i="1"/>
  <c r="H22" i="1" s="1"/>
  <c r="D23" i="1" l="1"/>
  <c r="D24" i="1" l="1"/>
  <c r="H24" i="1" s="1"/>
  <c r="H23" i="1"/>
  <c r="D25" i="1" l="1"/>
  <c r="H25" i="1" s="1"/>
</calcChain>
</file>

<file path=xl/sharedStrings.xml><?xml version="1.0" encoding="utf-8"?>
<sst xmlns="http://schemas.openxmlformats.org/spreadsheetml/2006/main" count="41" uniqueCount="39">
  <si>
    <t>Номер по порядку</t>
  </si>
  <si>
    <t>Номера сметных расчетов (смет.) Обоснование</t>
  </si>
  <si>
    <t>Наименование работ</t>
  </si>
  <si>
    <t>ИТОГО</t>
  </si>
  <si>
    <t>Всего с НДС</t>
  </si>
  <si>
    <t>Итого</t>
  </si>
  <si>
    <t>НДС-20%</t>
  </si>
  <si>
    <t>ПНР электрозащиты</t>
  </si>
  <si>
    <t>Вынос осей в натуру</t>
  </si>
  <si>
    <t>Контрольно-исполнительная съемка</t>
  </si>
  <si>
    <t xml:space="preserve">Демонтажные работы </t>
  </si>
  <si>
    <t>Электроснабжение ГРПБ</t>
  </si>
  <si>
    <t>Объект: ГРП №40 по адресу: ул. Полетаевская, 12, инв.№3031  в Советском районе г. Челябинска. Техническое перевооружение, замена ГРП на ГРПБ</t>
  </si>
  <si>
    <t>Временные здания и сооружения-1,5% (от СМР)</t>
  </si>
  <si>
    <t>Возмещение дополнительных затрат при производстве строительно-монтажных работ в зимнее время-3,3%  (от СМР)</t>
  </si>
  <si>
    <t>Составлен(а) в ценах по состоянию: на 1 квартал 2021 года</t>
  </si>
  <si>
    <t>Ю.А. Седов</t>
  </si>
  <si>
    <t>Непредвиденные работы и затраты-2%</t>
  </si>
  <si>
    <t>Общестроительные работы</t>
  </si>
  <si>
    <t>ЛС №1</t>
  </si>
  <si>
    <t>ЛС №2</t>
  </si>
  <si>
    <t>ЛС №3</t>
  </si>
  <si>
    <t>ЛС №4</t>
  </si>
  <si>
    <t>ЛС №5</t>
  </si>
  <si>
    <t>ЛС №6</t>
  </si>
  <si>
    <t>Газопровод среднего и ГРПБ</t>
  </si>
  <si>
    <t>Газопровод низкого давления</t>
  </si>
  <si>
    <t>Расчет №1.1.</t>
  </si>
  <si>
    <t>Расчет №1.2.</t>
  </si>
  <si>
    <t>Сметная стоимость, руб</t>
  </si>
  <si>
    <t>строительных работ</t>
  </si>
  <si>
    <t>монтажных работ</t>
  </si>
  <si>
    <t>прочих затрат</t>
  </si>
  <si>
    <t>итого</t>
  </si>
  <si>
    <t>оборудования</t>
  </si>
  <si>
    <t xml:space="preserve">Составил:     Инженер по проектно-сметной работе ОНССГ                                                                           </t>
  </si>
  <si>
    <t>Д.И. Уварова</t>
  </si>
  <si>
    <t xml:space="preserve">Проверил:    Начальник Управления по строительству и инвестициям                                              </t>
  </si>
  <si>
    <t>ОБЪЕКТНЫЙ РАСЧЕТ СТОИМОСТИ СТРОИТЕЛЬСТВА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</si>
</sst>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0" fontId="1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7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4" fontId="2" fillId="0" borderId="11" xfId="0" applyNumberFormat="1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top" wrapText="1"/>
    </xf>
    <xf numFmtId="0" fontId="1" fillId="0" borderId="0" xfId="0" applyFont="1" applyAlignment="1">
      <alignment horizontal="right" vertical="center" wrapText="1"/>
    </xf>
    <xf numFmtId="0" fontId="7" fillId="0" borderId="0" xfId="0" applyFont="1" applyFill="1"/>
    <xf numFmtId="0" fontId="1" fillId="0" borderId="0" xfId="0" applyFont="1" applyAlignment="1">
      <alignment vertical="center" wrapText="1"/>
    </xf>
    <xf numFmtId="0" fontId="8" fillId="0" borderId="0" xfId="0" applyFont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view="pageBreakPreview" zoomScale="60" zoomScaleNormal="100" workbookViewId="0">
      <selection activeCell="G23" sqref="G23"/>
    </sheetView>
  </sheetViews>
  <sheetFormatPr defaultRowHeight="15" x14ac:dyDescent="0.25"/>
  <cols>
    <col min="1" max="1" width="7" customWidth="1"/>
    <col min="2" max="2" width="14.140625" customWidth="1"/>
    <col min="3" max="3" width="50.85546875" customWidth="1"/>
    <col min="4" max="8" width="13.140625" customWidth="1"/>
    <col min="10" max="10" width="9.85546875" bestFit="1" customWidth="1"/>
    <col min="14" max="14" width="24.7109375" customWidth="1"/>
  </cols>
  <sheetData>
    <row r="1" spans="1:12" x14ac:dyDescent="0.25">
      <c r="A1" s="5"/>
      <c r="B1" s="5"/>
      <c r="C1" s="5"/>
      <c r="D1" s="5"/>
      <c r="E1" s="5"/>
      <c r="F1" s="5"/>
      <c r="G1" s="5"/>
      <c r="H1" s="5"/>
    </row>
    <row r="2" spans="1:12" ht="23.45" customHeight="1" x14ac:dyDescent="0.25">
      <c r="A2" s="49" t="s">
        <v>38</v>
      </c>
      <c r="B2" s="49"/>
      <c r="C2" s="49"/>
      <c r="D2" s="49"/>
      <c r="E2" s="49"/>
      <c r="F2" s="49"/>
      <c r="G2" s="49"/>
      <c r="H2" s="49"/>
    </row>
    <row r="3" spans="1:12" ht="32.25" customHeight="1" x14ac:dyDescent="0.25">
      <c r="A3" s="50" t="s">
        <v>12</v>
      </c>
      <c r="B3" s="50"/>
      <c r="C3" s="50"/>
      <c r="D3" s="50"/>
      <c r="E3" s="50"/>
      <c r="F3" s="50"/>
      <c r="G3" s="50"/>
      <c r="H3" s="50"/>
    </row>
    <row r="4" spans="1:12" ht="14.25" customHeight="1" x14ac:dyDescent="0.25">
      <c r="A4" s="17"/>
      <c r="B4" s="17"/>
      <c r="C4" s="17"/>
      <c r="D4" s="21"/>
      <c r="E4" s="21"/>
      <c r="F4" s="21"/>
      <c r="G4" s="21"/>
      <c r="H4" s="17"/>
    </row>
    <row r="5" spans="1:12" ht="15.75" thickBot="1" x14ac:dyDescent="0.3">
      <c r="A5" s="6" t="s">
        <v>15</v>
      </c>
      <c r="B5" s="6"/>
      <c r="C5" s="6"/>
      <c r="D5" s="6"/>
      <c r="E5" s="6"/>
      <c r="F5" s="6"/>
      <c r="G5" s="6"/>
      <c r="H5" s="5"/>
      <c r="L5" s="2"/>
    </row>
    <row r="6" spans="1:12" ht="15.6" customHeight="1" x14ac:dyDescent="0.25">
      <c r="A6" s="55" t="s">
        <v>0</v>
      </c>
      <c r="B6" s="53" t="s">
        <v>1</v>
      </c>
      <c r="C6" s="51" t="s">
        <v>2</v>
      </c>
      <c r="D6" s="57" t="s">
        <v>29</v>
      </c>
      <c r="E6" s="58"/>
      <c r="F6" s="58"/>
      <c r="G6" s="58"/>
      <c r="H6" s="59"/>
    </row>
    <row r="7" spans="1:12" ht="24.6" customHeight="1" x14ac:dyDescent="0.25">
      <c r="A7" s="56"/>
      <c r="B7" s="54"/>
      <c r="C7" s="52"/>
      <c r="D7" s="7" t="s">
        <v>30</v>
      </c>
      <c r="E7" s="7" t="s">
        <v>31</v>
      </c>
      <c r="F7" s="29" t="s">
        <v>34</v>
      </c>
      <c r="G7" s="7" t="s">
        <v>32</v>
      </c>
      <c r="H7" s="8" t="s">
        <v>33</v>
      </c>
    </row>
    <row r="8" spans="1:12" s="1" customFormat="1" ht="13.9" customHeight="1" x14ac:dyDescent="0.25">
      <c r="A8" s="9">
        <v>1</v>
      </c>
      <c r="B8" s="7">
        <v>2</v>
      </c>
      <c r="C8" s="7">
        <v>3</v>
      </c>
      <c r="D8" s="28">
        <v>4</v>
      </c>
      <c r="E8" s="28">
        <v>5</v>
      </c>
      <c r="F8" s="28">
        <v>6</v>
      </c>
      <c r="G8" s="28">
        <v>7</v>
      </c>
      <c r="H8" s="8">
        <v>8</v>
      </c>
    </row>
    <row r="9" spans="1:12" ht="15" customHeight="1" x14ac:dyDescent="0.25">
      <c r="A9" s="9">
        <v>1</v>
      </c>
      <c r="B9" s="14" t="s">
        <v>19</v>
      </c>
      <c r="C9" s="15" t="s">
        <v>10</v>
      </c>
      <c r="D9" s="30">
        <v>101552</v>
      </c>
      <c r="E9" s="30"/>
      <c r="F9" s="30"/>
      <c r="G9" s="30"/>
      <c r="H9" s="16">
        <f>SUM(D9:G9)</f>
        <v>101552</v>
      </c>
      <c r="L9" s="3"/>
    </row>
    <row r="10" spans="1:12" ht="15" customHeight="1" x14ac:dyDescent="0.25">
      <c r="A10" s="9">
        <v>2</v>
      </c>
      <c r="B10" s="14" t="s">
        <v>20</v>
      </c>
      <c r="C10" s="15" t="s">
        <v>18</v>
      </c>
      <c r="D10" s="30">
        <v>73431</v>
      </c>
      <c r="E10" s="30"/>
      <c r="F10" s="30"/>
      <c r="G10" s="30"/>
      <c r="H10" s="16">
        <f t="shared" ref="H10:H25" si="0">SUM(D10:G10)</f>
        <v>73431</v>
      </c>
      <c r="L10" s="3"/>
    </row>
    <row r="11" spans="1:12" ht="15" customHeight="1" x14ac:dyDescent="0.25">
      <c r="A11" s="9">
        <v>3</v>
      </c>
      <c r="B11" s="14" t="s">
        <v>21</v>
      </c>
      <c r="C11" s="15" t="s">
        <v>25</v>
      </c>
      <c r="D11" s="30">
        <v>53061</v>
      </c>
      <c r="E11" s="30">
        <v>105300</v>
      </c>
      <c r="F11" s="30"/>
      <c r="G11" s="30"/>
      <c r="H11" s="16">
        <f t="shared" si="0"/>
        <v>158361</v>
      </c>
      <c r="L11" s="3"/>
    </row>
    <row r="12" spans="1:12" ht="15" customHeight="1" x14ac:dyDescent="0.25">
      <c r="A12" s="9">
        <v>4</v>
      </c>
      <c r="B12" s="14" t="s">
        <v>22</v>
      </c>
      <c r="C12" s="15" t="s">
        <v>26</v>
      </c>
      <c r="D12" s="30">
        <v>110171</v>
      </c>
      <c r="E12" s="30">
        <v>3517</v>
      </c>
      <c r="F12" s="30"/>
      <c r="G12" s="30"/>
      <c r="H12" s="16">
        <f t="shared" si="0"/>
        <v>113688</v>
      </c>
      <c r="L12" s="3"/>
    </row>
    <row r="13" spans="1:12" ht="15" customHeight="1" x14ac:dyDescent="0.25">
      <c r="A13" s="9">
        <v>5</v>
      </c>
      <c r="B13" s="14" t="s">
        <v>23</v>
      </c>
      <c r="C13" s="15" t="s">
        <v>11</v>
      </c>
      <c r="D13" s="35">
        <v>22013</v>
      </c>
      <c r="E13" s="35">
        <v>14163</v>
      </c>
      <c r="F13" s="35"/>
      <c r="G13" s="35"/>
      <c r="H13" s="34">
        <f t="shared" si="0"/>
        <v>36176</v>
      </c>
      <c r="L13" s="3"/>
    </row>
    <row r="14" spans="1:12" ht="15" customHeight="1" x14ac:dyDescent="0.25">
      <c r="A14" s="9">
        <v>6</v>
      </c>
      <c r="B14" s="14" t="s">
        <v>24</v>
      </c>
      <c r="C14" s="15" t="s">
        <v>7</v>
      </c>
      <c r="D14" s="35"/>
      <c r="E14" s="35"/>
      <c r="F14" s="35"/>
      <c r="G14" s="35">
        <v>10541</v>
      </c>
      <c r="H14" s="34">
        <f t="shared" si="0"/>
        <v>10541</v>
      </c>
      <c r="L14" s="3"/>
    </row>
    <row r="15" spans="1:12" ht="15" customHeight="1" x14ac:dyDescent="0.25">
      <c r="A15" s="9">
        <v>8</v>
      </c>
      <c r="B15" s="14" t="s">
        <v>27</v>
      </c>
      <c r="C15" s="11" t="s">
        <v>8</v>
      </c>
      <c r="D15" s="32"/>
      <c r="E15" s="32"/>
      <c r="F15" s="32"/>
      <c r="G15" s="32">
        <v>21537</v>
      </c>
      <c r="H15" s="34">
        <f t="shared" si="0"/>
        <v>21537</v>
      </c>
      <c r="L15" s="3"/>
    </row>
    <row r="16" spans="1:12" ht="15" customHeight="1" thickBot="1" x14ac:dyDescent="0.3">
      <c r="A16" s="26">
        <v>9</v>
      </c>
      <c r="B16" s="22" t="s">
        <v>28</v>
      </c>
      <c r="C16" s="27" t="s">
        <v>9</v>
      </c>
      <c r="D16" s="38"/>
      <c r="E16" s="38"/>
      <c r="F16" s="38"/>
      <c r="G16" s="38">
        <v>16730</v>
      </c>
      <c r="H16" s="39">
        <f t="shared" si="0"/>
        <v>16730</v>
      </c>
      <c r="L16" s="3"/>
    </row>
    <row r="17" spans="1:10" ht="15" customHeight="1" x14ac:dyDescent="0.25">
      <c r="A17" s="23"/>
      <c r="B17" s="24"/>
      <c r="C17" s="25" t="s">
        <v>5</v>
      </c>
      <c r="D17" s="36">
        <f>SUM(D9:D16)</f>
        <v>360228</v>
      </c>
      <c r="E17" s="36">
        <f t="shared" ref="E17:G17" si="1">SUM(E9:E16)</f>
        <v>122980</v>
      </c>
      <c r="F17" s="36">
        <f t="shared" si="1"/>
        <v>0</v>
      </c>
      <c r="G17" s="36">
        <f t="shared" si="1"/>
        <v>48808</v>
      </c>
      <c r="H17" s="37">
        <f t="shared" si="0"/>
        <v>532016</v>
      </c>
    </row>
    <row r="18" spans="1:10" ht="15" customHeight="1" x14ac:dyDescent="0.25">
      <c r="A18" s="9"/>
      <c r="B18" s="14"/>
      <c r="C18" s="11" t="s">
        <v>13</v>
      </c>
      <c r="D18" s="32">
        <f>ROUND(D17*1.5%,0)</f>
        <v>5403</v>
      </c>
      <c r="E18" s="32">
        <f>ROUND(E17*1.5%,0)</f>
        <v>1845</v>
      </c>
      <c r="F18" s="32"/>
      <c r="G18" s="32"/>
      <c r="H18" s="34">
        <f t="shared" si="0"/>
        <v>7248</v>
      </c>
    </row>
    <row r="19" spans="1:10" ht="15" customHeight="1" x14ac:dyDescent="0.25">
      <c r="A19" s="9"/>
      <c r="B19" s="10"/>
      <c r="C19" s="11" t="s">
        <v>5</v>
      </c>
      <c r="D19" s="32">
        <f>D17+D18</f>
        <v>365631</v>
      </c>
      <c r="E19" s="32">
        <f t="shared" ref="E19:G19" si="2">E17+E18</f>
        <v>124825</v>
      </c>
      <c r="F19" s="32">
        <f t="shared" si="2"/>
        <v>0</v>
      </c>
      <c r="G19" s="32">
        <f t="shared" si="2"/>
        <v>48808</v>
      </c>
      <c r="H19" s="34">
        <f t="shared" si="0"/>
        <v>539264</v>
      </c>
    </row>
    <row r="20" spans="1:10" ht="25.5" customHeight="1" x14ac:dyDescent="0.25">
      <c r="A20" s="9"/>
      <c r="B20" s="10"/>
      <c r="C20" s="11" t="s">
        <v>14</v>
      </c>
      <c r="D20" s="32">
        <f>ROUND(D19*3.3%,0)</f>
        <v>12066</v>
      </c>
      <c r="E20" s="32">
        <f>ROUND(E19*3.3%,0)</f>
        <v>4119</v>
      </c>
      <c r="F20" s="32"/>
      <c r="G20" s="32"/>
      <c r="H20" s="34">
        <f t="shared" si="0"/>
        <v>16185</v>
      </c>
    </row>
    <row r="21" spans="1:10" ht="15" customHeight="1" x14ac:dyDescent="0.25">
      <c r="A21" s="9"/>
      <c r="B21" s="10"/>
      <c r="C21" s="11" t="s">
        <v>5</v>
      </c>
      <c r="D21" s="32">
        <f>D19+D20</f>
        <v>377697</v>
      </c>
      <c r="E21" s="32">
        <f t="shared" ref="E21:G21" si="3">E19+E20</f>
        <v>128944</v>
      </c>
      <c r="F21" s="32">
        <f t="shared" si="3"/>
        <v>0</v>
      </c>
      <c r="G21" s="32">
        <f t="shared" si="3"/>
        <v>48808</v>
      </c>
      <c r="H21" s="34">
        <f t="shared" si="0"/>
        <v>555449</v>
      </c>
    </row>
    <row r="22" spans="1:10" ht="15" customHeight="1" x14ac:dyDescent="0.25">
      <c r="A22" s="9"/>
      <c r="B22" s="10"/>
      <c r="C22" s="11" t="s">
        <v>17</v>
      </c>
      <c r="D22" s="32">
        <f>ROUND(D21*2%,0)</f>
        <v>7554</v>
      </c>
      <c r="E22" s="32">
        <f t="shared" ref="E22:F22" si="4">ROUND(E21*2%,0)</f>
        <v>2579</v>
      </c>
      <c r="F22" s="32">
        <f t="shared" si="4"/>
        <v>0</v>
      </c>
      <c r="G22" s="32">
        <f>ROUND(G14*2%,0)</f>
        <v>211</v>
      </c>
      <c r="H22" s="16">
        <f t="shared" si="0"/>
        <v>10344</v>
      </c>
      <c r="J22" s="4"/>
    </row>
    <row r="23" spans="1:10" ht="15" customHeight="1" x14ac:dyDescent="0.25">
      <c r="A23" s="12"/>
      <c r="B23" s="13"/>
      <c r="C23" s="18" t="s">
        <v>3</v>
      </c>
      <c r="D23" s="33">
        <f>D21+D22</f>
        <v>385251</v>
      </c>
      <c r="E23" s="33">
        <f t="shared" ref="E23:F23" si="5">E21+E22</f>
        <v>131523</v>
      </c>
      <c r="F23" s="33">
        <f t="shared" si="5"/>
        <v>0</v>
      </c>
      <c r="G23" s="33">
        <f>G21+G22</f>
        <v>49019</v>
      </c>
      <c r="H23" s="31">
        <f t="shared" si="0"/>
        <v>565793</v>
      </c>
    </row>
    <row r="24" spans="1:10" ht="15" customHeight="1" x14ac:dyDescent="0.25">
      <c r="A24" s="12"/>
      <c r="B24" s="13"/>
      <c r="C24" s="19" t="s">
        <v>6</v>
      </c>
      <c r="D24" s="32">
        <f>ROUND(D23*0.2,2)</f>
        <v>77050.2</v>
      </c>
      <c r="E24" s="32">
        <f t="shared" ref="E24:G24" si="6">ROUND(E23*0.2,2)</f>
        <v>26304.6</v>
      </c>
      <c r="F24" s="32">
        <f t="shared" si="6"/>
        <v>0</v>
      </c>
      <c r="G24" s="32">
        <f t="shared" si="6"/>
        <v>9803.7999999999993</v>
      </c>
      <c r="H24" s="31">
        <f t="shared" si="0"/>
        <v>113158.59999999999</v>
      </c>
    </row>
    <row r="25" spans="1:10" ht="15" customHeight="1" thickBot="1" x14ac:dyDescent="0.3">
      <c r="A25" s="42"/>
      <c r="B25" s="40"/>
      <c r="C25" s="20" t="s">
        <v>4</v>
      </c>
      <c r="D25" s="38">
        <f>D23+D24</f>
        <v>462301.2</v>
      </c>
      <c r="E25" s="38">
        <f t="shared" ref="E25:G25" si="7">E23+E24</f>
        <v>157827.6</v>
      </c>
      <c r="F25" s="38">
        <f t="shared" si="7"/>
        <v>0</v>
      </c>
      <c r="G25" s="38">
        <f t="shared" si="7"/>
        <v>58822.8</v>
      </c>
      <c r="H25" s="41">
        <f t="shared" si="0"/>
        <v>678951.60000000009</v>
      </c>
    </row>
    <row r="26" spans="1:10" ht="16.899999999999999" customHeight="1" x14ac:dyDescent="0.25">
      <c r="A26" s="48"/>
      <c r="B26" s="48"/>
      <c r="C26" s="48"/>
      <c r="D26" s="48"/>
      <c r="E26" s="48"/>
      <c r="F26" s="48"/>
      <c r="G26" s="48"/>
      <c r="H26" s="48"/>
    </row>
    <row r="28" spans="1:10" ht="15.75" customHeight="1" x14ac:dyDescent="0.25">
      <c r="A28" s="47" t="s">
        <v>35</v>
      </c>
      <c r="B28" s="47"/>
      <c r="C28" s="47"/>
      <c r="D28" s="43" t="s">
        <v>36</v>
      </c>
    </row>
    <row r="29" spans="1:10" x14ac:dyDescent="0.25">
      <c r="A29" s="44"/>
      <c r="B29" s="45"/>
      <c r="C29" s="45"/>
      <c r="D29" s="46"/>
    </row>
    <row r="30" spans="1:10" x14ac:dyDescent="0.25">
      <c r="A30" s="47" t="s">
        <v>37</v>
      </c>
      <c r="B30" s="47"/>
      <c r="C30" s="47"/>
      <c r="D30" s="43" t="s">
        <v>16</v>
      </c>
    </row>
  </sheetData>
  <mergeCells count="9">
    <mergeCell ref="A28:C28"/>
    <mergeCell ref="A30:C30"/>
    <mergeCell ref="A26:H26"/>
    <mergeCell ref="A2:H2"/>
    <mergeCell ref="A3:H3"/>
    <mergeCell ref="C6:C7"/>
    <mergeCell ref="B6:B7"/>
    <mergeCell ref="A6:A7"/>
    <mergeCell ref="D6:H6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Залялютдинова Дина Галимьяновна</dc:creator>
  <cp:lastModifiedBy>Залялютдинова Дина Галимьяновна</cp:lastModifiedBy>
  <cp:lastPrinted>2021-06-10T05:34:42Z</cp:lastPrinted>
  <dcterms:created xsi:type="dcterms:W3CDTF">2015-09-28T09:43:35Z</dcterms:created>
  <dcterms:modified xsi:type="dcterms:W3CDTF">2021-08-18T09:47:42Z</dcterms:modified>
</cp:coreProperties>
</file>