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99.  Днепропетровскя 23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H18" i="23" l="1"/>
  <c r="H16" i="23"/>
  <c r="H17" i="23"/>
  <c r="H21" i="23" l="1"/>
  <c r="G20" i="23"/>
  <c r="F20" i="23"/>
  <c r="E20" i="23"/>
  <c r="D20" i="23"/>
  <c r="D16" i="18" l="1"/>
  <c r="H22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<sst xmlns="http://schemas.openxmlformats.org/spreadsheetml/2006/main" count="251" uniqueCount="101">
  <si>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</si>
  <si>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</si>
  <si>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</si>
  <si>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</si>
  <si>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</si>
  <si>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</si>
  <si>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</si>
  <si>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</si>
  <si>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</si>
  <si>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</si>
  <si>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</si>
  <si>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</si>
  <si>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</si>
  <si>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</si>
  <si>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</si>
  <si>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</si>
  <si>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</si>
  <si>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</si>
  <si>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</si>
  <si>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</si>
  <si>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</si>
  <si>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</si>
  <si>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</si>
  <si>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</si>
  <si>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</si>
  <si>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</si>
  <si>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</si>
  <si>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</si>
  <si>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</si>
  <si>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</si>
  <si>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</si>
  <si>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</si>
  <si>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</si>
  <si>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</si>
  <si>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</si>
  <si>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</si>
  <si>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</si>
  <si>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</si>
  <si>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</si>
  <si>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</si>
  <si>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</si>
  <si>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</si>
  <si>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</si>
  <si>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</si>
  <si>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</si>
  <si>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</si>
  <si>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</si>
  <si>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</si>
  <si>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</si>
  <si>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</si>
  <si>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</si>
  <si>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</si>
  <si>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</si>
  <si>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</si>
  <si>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</si>
  <si>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</si>
  <si>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</si>
  <si>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</si>
  <si>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</si>
  <si>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</si>
  <si>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</si>
  <si>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</si>
  <si>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</si>
  <si>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</si>
  <si>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</si>
  <si>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</si>
  <si>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</si>
  <si>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</si>
  <si>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</si>
  <si>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</si>
  <si>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</si>
  <si>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</si>
  <si>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</si>
  <si>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</si>
  <si>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</si>
  <si>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</si>
  <si>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</si>
  <si>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</si>
  <si>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</si>
  <si>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</si>
  <si>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</si>
  <si>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</si>
  <si>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</si>
  <si>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</si>
  <si>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</si>
  <si>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</si>
  <si>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</si>
  <si>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</si>
  <si>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</si>
  <si>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</si>
  <si>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</si>
  <si>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</si>
  <si>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</si>
  <si>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</si>
  <si>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</si>
  <si>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среднего давления от точки подключения до границы земельного участка, расположенного по адресу: г. Челябинск, Советский район, ул. Днепропетровская, 23. Технологическое присоединение</t>
  </si>
  <si>
    <t>Составлен (а) в ценах на 4 квартал 2020 года</t>
  </si>
  <si>
    <t>ЛС №02-01-01</t>
  </si>
  <si>
    <t>ЛС №07-01-01</t>
  </si>
  <si>
    <t>Благоустройство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</si>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</sst>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66</v>
      </c>
      <c r="B2" s="53"/>
      <c r="C2" s="53"/>
      <c r="E2" s="47" t="str">
        <f>IF(F10&lt;100000,Исходный!B25,IF(F10&gt;100000,Исходный!B25))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IF(F10&lt;100000,Исходный!B26,IF(F10&gt;100000,Исходный!B26))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H19</f>
        <v>118000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0" t="s">
        <v>6</v>
      </c>
      <c r="B17" s="51"/>
      <c r="C17" s="51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0" t="s">
        <v>22</v>
      </c>
      <c r="B18" s="51"/>
      <c r="C18" s="52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0" t="s">
        <v>23</v>
      </c>
      <c r="B19" s="51"/>
      <c r="C19" s="52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21" sqref="H21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62"/>
      <c r="B2" s="62"/>
      <c r="C2" s="62"/>
      <c r="E2" s="63"/>
      <c r="F2" s="63"/>
      <c r="G2" s="63"/>
      <c r="H2" s="63"/>
    </row>
    <row r="3" spans="1:11" x14ac:dyDescent="0.25">
      <c r="A3" s="54" t="s">
        <v>92</v>
      </c>
      <c r="B3" s="54"/>
      <c r="C3" s="54"/>
      <c r="E3" s="54" t="s">
        <v>93</v>
      </c>
      <c r="F3" s="54"/>
      <c r="G3" s="54"/>
      <c r="H3" s="54"/>
    </row>
    <row r="5" spans="1:11" ht="30.75" customHeight="1" x14ac:dyDescent="0.25">
      <c r="A5" s="48" t="s">
        <v>95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H22</f>
        <v>756560.52</v>
      </c>
      <c r="G10" s="55"/>
      <c r="H10" t="s">
        <v>27</v>
      </c>
    </row>
    <row r="11" spans="1:11" x14ac:dyDescent="0.25">
      <c r="A11" t="s">
        <v>96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97</v>
      </c>
      <c r="C16" s="3" t="s">
        <v>11</v>
      </c>
      <c r="D16" s="14">
        <v>545251</v>
      </c>
      <c r="E16" s="14">
        <v>12342</v>
      </c>
      <c r="F16" s="14" t="s">
        <v>100</v>
      </c>
      <c r="G16" s="14" t="s">
        <v>100</v>
      </c>
      <c r="H16" s="14">
        <f>E16+D16</f>
        <v>557593</v>
      </c>
      <c r="I16" s="6"/>
      <c r="J16" s="6"/>
    </row>
    <row r="17" spans="1:10" ht="15.75" customHeight="1" x14ac:dyDescent="0.25">
      <c r="A17" s="19"/>
      <c r="B17" s="19" t="s">
        <v>98</v>
      </c>
      <c r="C17" s="3" t="s">
        <v>99</v>
      </c>
      <c r="D17" s="14" t="s">
        <v>100</v>
      </c>
      <c r="E17" s="14" t="s">
        <v>100</v>
      </c>
      <c r="F17" s="14" t="s">
        <v>100</v>
      </c>
      <c r="G17" s="14">
        <v>60512</v>
      </c>
      <c r="H17" s="14">
        <f>G17</f>
        <v>60512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/>
      <c r="E18" s="14"/>
      <c r="F18" s="14"/>
      <c r="G18" s="14"/>
      <c r="H18" s="14">
        <f>H17+H16</f>
        <v>618105</v>
      </c>
      <c r="I18" s="6"/>
      <c r="J18" s="6"/>
    </row>
    <row r="19" spans="1:10" ht="15.75" customHeight="1" x14ac:dyDescent="0.25">
      <c r="A19" s="19"/>
      <c r="B19" s="19"/>
      <c r="C19" s="3" t="s">
        <v>94</v>
      </c>
      <c r="D19" s="14"/>
      <c r="E19" s="14"/>
      <c r="F19" s="14"/>
      <c r="G19" s="14"/>
      <c r="H19" s="14">
        <f>ROUND(H18/100*2,2)</f>
        <v>12362.1</v>
      </c>
      <c r="I19" s="6"/>
      <c r="J19" s="6"/>
    </row>
    <row r="20" spans="1:10" ht="15.75" customHeight="1" x14ac:dyDescent="0.25">
      <c r="A20" s="50" t="s">
        <v>88</v>
      </c>
      <c r="B20" s="51"/>
      <c r="C20" s="51"/>
      <c r="D20" s="7">
        <f t="shared" ref="D20:G20" si="0">SUM(D15)</f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  <c r="H20" s="42">
        <f>H19+H18</f>
        <v>630467.1</v>
      </c>
      <c r="I20" s="6"/>
      <c r="J20" s="6"/>
    </row>
    <row r="21" spans="1:10" ht="15.75" customHeight="1" x14ac:dyDescent="0.25">
      <c r="A21" s="64" t="s">
        <v>80</v>
      </c>
      <c r="B21" s="65"/>
      <c r="C21" s="66"/>
      <c r="D21" s="7"/>
      <c r="E21" s="7"/>
      <c r="F21" s="7"/>
      <c r="G21" s="7"/>
      <c r="H21" s="41">
        <f>ROUND(H20*20%,2)</f>
        <v>126093.42</v>
      </c>
      <c r="I21" s="6"/>
      <c r="J21" s="6"/>
    </row>
    <row r="22" spans="1:10" ht="15.75" customHeight="1" x14ac:dyDescent="0.25">
      <c r="A22" s="50" t="s">
        <v>89</v>
      </c>
      <c r="B22" s="51"/>
      <c r="C22" s="52"/>
      <c r="D22" s="7"/>
      <c r="E22" s="7"/>
      <c r="F22" s="7"/>
      <c r="G22" s="7"/>
      <c r="H22" s="41">
        <f>H20+H21</f>
        <v>756560.52</v>
      </c>
      <c r="I22" s="6"/>
      <c r="J22" s="6"/>
    </row>
    <row r="25" spans="1:10" x14ac:dyDescent="0.25">
      <c r="B25" t="s">
        <v>83</v>
      </c>
      <c r="D25" s="24"/>
      <c r="E25" s="24"/>
      <c r="G25" t="s">
        <v>91</v>
      </c>
    </row>
    <row r="28" spans="1:10" x14ac:dyDescent="0.25">
      <c r="A28" t="s">
        <v>87</v>
      </c>
      <c r="B28" t="s">
        <v>90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68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69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H24</f>
        <v>120000.00135081468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0" t="s">
        <v>6</v>
      </c>
      <c r="B21" s="51"/>
      <c r="C21" s="51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0" t="s">
        <v>81</v>
      </c>
      <c r="B22" s="51"/>
      <c r="C22" s="52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4" t="s">
        <v>80</v>
      </c>
      <c r="B23" s="65"/>
      <c r="C23" s="66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0" t="s">
        <v>23</v>
      </c>
      <c r="B24" s="51"/>
      <c r="C24" s="52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17.25" customHeight="1" x14ac:dyDescent="0.25">
      <c r="A2" s="53" t="s">
        <v>66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4" spans="1:11" ht="11.25" customHeight="1" x14ac:dyDescent="0.25"/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12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6.75" customHeight="1" x14ac:dyDescent="0.25"/>
    <row r="10" spans="1:11" x14ac:dyDescent="0.25">
      <c r="D10" s="16" t="s">
        <v>24</v>
      </c>
      <c r="E10" s="16"/>
      <c r="F10" s="55">
        <f>H26</f>
        <v>104070.1</v>
      </c>
      <c r="G10" s="55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0" t="s">
        <v>6</v>
      </c>
      <c r="B24" s="51"/>
      <c r="C24" s="51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0" t="s">
        <v>22</v>
      </c>
      <c r="B25" s="51"/>
      <c r="C25" s="52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0" t="s">
        <v>23</v>
      </c>
      <c r="B26" s="51"/>
      <c r="C26" s="52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57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58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28.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H31</f>
        <v>1125250.9481600001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0" t="s">
        <v>6</v>
      </c>
      <c r="B29" s="51"/>
      <c r="C29" s="51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0" t="s">
        <v>22</v>
      </c>
      <c r="B30" s="51"/>
      <c r="C30" s="52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0" t="s">
        <v>23</v>
      </c>
      <c r="B31" s="51"/>
      <c r="C31" s="52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76</v>
      </c>
      <c r="B2" s="53"/>
      <c r="C2" s="53"/>
      <c r="E2" s="47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47"/>
      <c r="G2" s="47"/>
      <c r="H2" s="47"/>
    </row>
    <row r="3" spans="1:11" x14ac:dyDescent="0.25">
      <c r="A3" s="54" t="s">
        <v>77</v>
      </c>
      <c r="B3" s="54"/>
      <c r="C3" s="54"/>
      <c r="E3" s="46" t="str">
        <f>IF(F10&lt;100000,Исходный!B23,IF(F10&gt;100000,Исходный!B26))</f>
        <v>_________________________В.А.Фомин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9.75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10.5" customHeight="1" x14ac:dyDescent="0.25"/>
    <row r="10" spans="1:11" x14ac:dyDescent="0.25">
      <c r="D10" s="16" t="s">
        <v>24</v>
      </c>
      <c r="E10" s="16"/>
      <c r="F10" s="55">
        <f>H39</f>
        <v>26652.896000000001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0" t="s">
        <v>6</v>
      </c>
      <c r="B37" s="51"/>
      <c r="C37" s="51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0" t="s">
        <v>22</v>
      </c>
      <c r="B38" s="51"/>
      <c r="C38" s="52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0" t="s">
        <v>23</v>
      </c>
      <c r="B39" s="51"/>
      <c r="C39" s="52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2021-04-14T11:18:09Z</dcterms:modified>
</cp:coreProperties>
</file>