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s1\tp$\Сметчики\пр. Победы 221_Лена\"/>
    </mc:Choice>
  </mc:AlternateContent>
  <bookViews>
    <workbookView xWindow="32760" yWindow="60" windowWidth="7500" windowHeight="4245" tabRatio="771"/>
  </bookViews>
  <sheets>
    <sheet name="Мои данные" sheetId="8" r:id="rId1"/>
  </sheets>
  <definedNames>
    <definedName name="_xlnm.Print_Titles" localSheetId="0">'Мои данные'!$22:$22</definedName>
  </definedNames>
  <calcPr calcId="152511"/>
</workbook>
</file>

<file path=xl/calcChain.xml><?xml version="1.0" encoding="utf-8"?>
<calcChain xmlns="http://schemas.openxmlformats.org/spreadsheetml/2006/main">
  <c r="J14" i="8" l="1"/>
  <c r="G14" i="8"/>
  <c r="J12" i="8"/>
  <c r="G12" i="8"/>
  <c r="J11" i="8"/>
  <c r="G11" i="8"/>
  <c r="J10" i="8"/>
  <c r="G10" i="8"/>
  <c r="J130" i="8"/>
  <c r="G130" i="8"/>
  <c r="J129" i="8"/>
  <c r="G129" i="8"/>
  <c r="J13" i="8"/>
  <c r="G13" i="8"/>
</calcChain>
</file>

<file path=xl/comments1.xml><?xml version="1.0" encoding="utf-8"?>
<comments xmlns="http://schemas.openxmlformats.org/spreadsheetml/2006/main">
  <authors>
    <author>&lt;&gt;</author>
    <author>Сергей</author>
    <author>Alex</author>
    <author>onikitina</author>
    <author>Max</author>
    <author>Alex Sosedko</author>
  </authors>
  <commentList>
    <comment ref="A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Титул::&lt;Наименование стройки&gt;</t>
        </r>
      </text>
    </comment>
    <comment ref="A4" authorId="1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</t>
        </r>
      </text>
    </comment>
    <comment ref="A6" authorId="1" shapeId="0">
      <text>
        <r>
          <rPr>
            <sz val="8"/>
            <color indexed="81"/>
            <rFont val="Tahoma"/>
            <family val="2"/>
            <charset val="204"/>
          </rPr>
          <t xml:space="preserve"> Титул::на &lt;Наименование локальной сметы&gt;</t>
        </r>
      </text>
    </comment>
    <comment ref="A7" authorId="1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Титул::&lt;Основание&gt;</t>
        </r>
      </text>
    </comment>
    <comment ref="G10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по расчету&gt;/1000</t>
        </r>
      </text>
    </comment>
    <comment ref="J10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ИтогоРесМет::=&lt;Итого по расчету&gt;/1000</t>
        </r>
      </text>
    </comment>
    <comment ref="G11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Оборудование&gt;/1000</t>
        </r>
      </text>
    </comment>
    <comment ref="J11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ИтогоРесМет::=&lt;Итого Оборудование&gt;/1000</t>
        </r>
      </text>
    </comment>
    <comment ref="G12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Монтажные работы &gt;/1000</t>
        </r>
      </text>
    </comment>
    <comment ref="J12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ИтогоРесМет::=&lt;Итого Монтажные работы &gt;/1000</t>
        </r>
      </text>
    </comment>
    <comment ref="V13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 с коэф. к итогам&gt;</t>
        </r>
      </text>
    </comment>
    <comment ref="W13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ТЗ с коэф. к итогам&gt;</t>
        </r>
      </text>
    </comment>
    <comment ref="X13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ФОТ&gt;</t>
        </r>
      </text>
    </comment>
    <comment ref="Y13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НР&gt;</t>
        </r>
      </text>
    </comment>
    <comment ref="Z13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СП&gt;</t>
        </r>
      </text>
    </comment>
    <comment ref="G1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ФОТ с индексами&gt;/1000</t>
        </r>
      </text>
    </comment>
    <comment ref="J1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ИтогоРесМет::=&lt;Итого ФОТ с индексами&gt;/1000</t>
        </r>
      </text>
    </comment>
    <comment ref="V14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ТЗМ с коэф. к итогам&gt;</t>
        </r>
      </text>
    </comment>
    <comment ref="W14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ТЗМ с коэф. к итогам&gt;</t>
        </r>
      </text>
    </comment>
    <comment ref="X1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ФОТ&gt;</t>
        </r>
      </text>
    </comment>
    <comment ref="Y1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НР&gt;</t>
        </r>
      </text>
    </comment>
    <comment ref="Z1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СП&gt;</t>
        </r>
      </text>
    </comment>
    <comment ref="A17" authorId="4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 &lt;подпись 102 значение&gt;</t>
        </r>
      </text>
    </comment>
    <comment ref="L17" authorId="1" shapeId="0">
      <text>
        <r>
          <rPr>
            <sz val="8"/>
            <color indexed="81"/>
            <rFont val="Tahoma"/>
            <family val="2"/>
            <charset val="204"/>
          </rPr>
          <t xml:space="preserve"> Normal::&lt;Отчетный период (учет выполненных работ)&gt;</t>
        </r>
      </text>
    </comment>
    <comment ref="A22" authorId="1" shapeId="0">
      <text>
        <r>
          <rPr>
            <sz val="8"/>
            <color indexed="81"/>
            <rFont val="Tahoma"/>
            <family val="2"/>
            <charset val="204"/>
          </rPr>
          <t xml:space="preserve"> ЛокСмета::&lt;Номер позиции по смете&gt;</t>
        </r>
      </text>
    </comment>
    <comment ref="B22" authorId="1" shapeId="0">
      <text>
        <r>
          <rPr>
            <sz val="8"/>
            <color indexed="81"/>
            <rFont val="Tahoma"/>
            <family val="2"/>
            <charset val="204"/>
          </rPr>
          <t xml:space="preserve"> ЛокСмета::&lt;Обоснование (код) позиции&gt;
&lt;Наименование (текстовая часть) расценки&gt;
&lt;Ед. измерения по расценке&gt;
&lt;Формула расчета стоимости единицы&gt;</t>
        </r>
      </text>
    </comment>
    <comment ref="C22" authorId="1" shapeId="0">
      <text>
        <r>
          <rPr>
            <sz val="8"/>
            <color indexed="81"/>
            <rFont val="Tahoma"/>
            <family val="2"/>
            <charset val="204"/>
          </rPr>
          <t xml:space="preserve"> ЛокСмета::&lt;Количество всего (физ. объем) по позиции&gt;
&lt;Формула расчета физ. объема&gt;
</t>
        </r>
      </text>
    </comment>
    <comment ref="D22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ЛокСмета::&lt;ПЗ по позиции на единицу в базисных ценах с учетом всех к-тов&gt;</t>
        </r>
      </text>
    </comment>
    <comment ref="E22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2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2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ЛокСмета::&lt;ИТОГО ПЗ на физобъем по позиции в базисных ценах&gt;
</t>
        </r>
      </text>
    </comment>
    <comment ref="H22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ЛокСмета::&lt;ИТОГО ОЗП на физобъем по позиции в базисных ценах&gt;
_____
&lt;ИТОГО МАТ на физобъем по позиции в базисных ценах&gt;
</t>
        </r>
      </text>
    </comment>
    <comment ref="I22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ЛокСмета::&lt;ИТОГО ЭММ на физобъем по позиции в базисных ценах&gt;
_____
&lt;ИТОГО ЗПМ на физобъем по позиции в базисных ценах&gt;
</t>
        </r>
      </text>
    </comment>
    <comment ref="J22" authorId="1" shapeId="0">
      <text>
        <r>
          <rPr>
            <sz val="8"/>
            <color indexed="81"/>
            <rFont val="Tahoma"/>
            <family val="2"/>
            <charset val="204"/>
          </rPr>
          <t xml:space="preserve"> ЛокСмета::&lt;ИТОГО ПЗ по позиции в текущих ценах&gt;
</t>
        </r>
      </text>
    </comment>
    <comment ref="K22" authorId="1" shapeId="0">
      <text>
        <r>
          <rPr>
            <sz val="8"/>
            <color indexed="81"/>
            <rFont val="Tahoma"/>
            <family val="2"/>
            <charset val="204"/>
          </rPr>
          <t xml:space="preserve"> ЛокСмета::&lt;ИТОГО ОЗП по позиции в текущих ценах&gt;
_____
&lt;ИТОГО МАТ по позиции в текущих ценах&gt;
</t>
        </r>
      </text>
    </comment>
    <comment ref="U22" authorId="1" shapeId="0">
      <text>
        <r>
          <rPr>
            <sz val="8"/>
            <color indexed="81"/>
            <rFont val="Tahoma"/>
            <family val="2"/>
            <charset val="204"/>
          </rPr>
          <t xml:space="preserve"> ЛокСмета::&lt;ИТОГО ЭММ по позиции в текущих ценах&gt;
_____
&lt;ИТОГО ЗПМ по позиции в текущих ценах&gt;
</t>
        </r>
      </text>
    </comment>
    <comment ref="A116" authorId="1" shapeId="0">
      <text>
        <r>
          <rPr>
            <sz val="8"/>
            <color indexed="81"/>
            <rFont val="Tahoma"/>
            <family val="2"/>
            <charset val="204"/>
          </rPr>
          <t xml:space="preserve"> Итоги::&lt;Текстовая часть (итоги)&gt;</t>
        </r>
      </text>
    </comment>
    <comment ref="G116" authorId="1" shapeId="0">
      <text>
        <r>
          <rPr>
            <sz val="8"/>
            <color indexed="81"/>
            <rFont val="Tahoma"/>
            <family val="2"/>
            <charset val="204"/>
          </rPr>
          <t xml:space="preserve"> Итоги::&lt;Прямые затраты в базисных ценах (итоги)&gt;</t>
        </r>
      </text>
    </comment>
    <comment ref="H116" authorId="1" shapeId="0">
      <text>
        <r>
          <rPr>
            <sz val="8"/>
            <color indexed="81"/>
            <rFont val="Tahoma"/>
            <family val="2"/>
            <charset val="204"/>
          </rPr>
          <t xml:space="preserve"> Итоги::&lt;З/п основных рабочих (итоги)&gt;
_____
&lt;Материалы (итоги)&gt;</t>
        </r>
      </text>
    </comment>
    <comment ref="I116" authorId="1" shapeId="0">
      <text>
        <r>
          <rPr>
            <sz val="8"/>
            <color indexed="81"/>
            <rFont val="Tahoma"/>
            <family val="2"/>
            <charset val="204"/>
          </rPr>
          <t xml:space="preserve"> Итоги::&lt;Эксплуатация машин (итоги)&gt;
_____
&lt;З/п машинистов (итоги)&gt;</t>
        </r>
      </text>
    </comment>
    <comment ref="J116" authorId="1" shapeId="0">
      <text>
        <r>
          <rPr>
            <sz val="8"/>
            <color indexed="81"/>
            <rFont val="Tahoma"/>
            <family val="2"/>
            <charset val="204"/>
          </rPr>
          <t xml:space="preserve"> Итоги::&lt;Прямые затраты в тек.ценах (итоги)&gt;</t>
        </r>
      </text>
    </comment>
    <comment ref="K116" authorId="1" shapeId="0">
      <text>
        <r>
          <rPr>
            <sz val="8"/>
            <color indexed="81"/>
            <rFont val="Tahoma"/>
            <family val="2"/>
            <charset val="204"/>
          </rPr>
          <t xml:space="preserve"> Итоги::&lt;З/п основных рабочих в тек.ценах (итоги)&gt;
_____
&lt;Материалы в тек.ценах (итоги)&gt;</t>
        </r>
      </text>
    </comment>
    <comment ref="U116" authorId="1" shapeId="0">
      <text>
        <r>
          <rPr>
            <sz val="8"/>
            <color indexed="81"/>
            <rFont val="Tahoma"/>
            <family val="2"/>
            <charset val="204"/>
          </rPr>
          <t xml:space="preserve"> Итоги::&lt;Эксплуатация машин в тек.ценах (итоги)&gt;
_____
&lt;З/п машинистов в тек.ценах (итоги)&gt;</t>
        </r>
      </text>
    </comment>
    <comment ref="A13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Хвост::&lt;подпись 300 атрибут 970 значение&gt; _________________ /&lt;подпись 300 значение&gt;/</t>
        </r>
      </text>
    </comment>
    <comment ref="A13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Хвост::&lt;подпись 310 атрибут 970 значение&gt; _________________ /&lt;подпись 310 значение&gt;/</t>
        </r>
      </text>
    </comment>
  </commentList>
</comments>
</file>

<file path=xl/sharedStrings.xml><?xml version="1.0" encoding="utf-8"?>
<sst xmlns="http://schemas.openxmlformats.org/spreadsheetml/2006/main" count="463" uniqueCount="421">
  <si>
    <t>Всего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</si>
  <si>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</si>
  <si>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</si>
  <si>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</si>
  <si>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</si>
  <si>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</si>
  <si>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</si>
  <si>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</si>
  <si>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</si>
  <si>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</si>
  <si>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</si>
  <si>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</si>
  <si>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</si>
  <si>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</si>
  <si>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</si>
  <si>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</si>
  <si>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</si>
  <si>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</si>
  <si>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(локальный сметный расчет)</t>
  </si>
  <si>
    <t>в т.ч. оборудование</t>
  </si>
  <si>
    <t>монтажных работ</t>
  </si>
  <si>
    <t>% НР</t>
  </si>
  <si>
    <t>% СП</t>
  </si>
  <si>
    <t>Стройка:Газопровод среднего давления от точки подключения до границы земельного участка по адресу: г. Челябинск, пр. Победы, 221. Технологическое присоединение</t>
  </si>
  <si>
    <t>на наружные газопроводы</t>
  </si>
  <si>
    <t>Основание:ГСН, л.6, ГСН.СО, л. 1-2</t>
  </si>
  <si>
    <t>Составил:  _________________ /Иштулова Ж.А./</t>
  </si>
  <si>
    <t>Проверил:  _________________ //</t>
  </si>
  <si>
    <t>Раздел 1. Земляные работы</t>
  </si>
  <si>
    <t>ТЕР01-01-013-15
Разработка грунта с погрузкой на автомобили-самосвалы экскаваторами с ковшом вместимостью: 0,5 (0,5-0,63) м3, группа грунтов 3 - лишний грунт
1000 м3 грунта</t>
  </si>
  <si>
    <t>0.0176
17,6 / 1000</t>
  </si>
  <si>
    <t>360.24
_____
6.1</t>
  </si>
  <si>
    <t>7366.39
_____
1047.89</t>
  </si>
  <si>
    <t>130
_____
18</t>
  </si>
  <si>
    <t>858
_____
264</t>
  </si>
  <si>
    <t>ТССЦпг-03-21-01-005
Перевозка грузов автомобилями-самосвалами грузоподъемностью 10 т, работающих вне карьера, на расстояние: до 5 км I класс груза
1 т груза</t>
  </si>
  <si>
    <t>31.68
17,6*1,8</t>
  </si>
  <si>
    <t>ТЕР01-01-016-02
Работа на отвале, группа грунтов: 2-3
1000 м3 грунта</t>
  </si>
  <si>
    <t>41.39
_____
4.88</t>
  </si>
  <si>
    <t>411.27
_____
74.55</t>
  </si>
  <si>
    <t>7
_____
1</t>
  </si>
  <si>
    <t>10
_____
1</t>
  </si>
  <si>
    <t>60
_____
19</t>
  </si>
  <si>
    <t>ТЕР01-01-003-15
Разработка грунта в отвал экскаваторами «драглайн» или «обратная лопата» с ковшом вместимостью: 0,5 (0,5-0,63) м3, группа грунтов 3
1000 м3 грунта</t>
  </si>
  <si>
    <t>0.0224
(40-17,6) / 1000</t>
  </si>
  <si>
    <t>5296.38
_____
702.55</t>
  </si>
  <si>
    <t>119
_____
16</t>
  </si>
  <si>
    <t>739
_____
225</t>
  </si>
  <si>
    <t>ТЕР01-02-057-03
Разработка грунта вручную в траншеях глубиной до 2 м без креплений с откосами, группа грунтов: 3
100 м3 грунта</t>
  </si>
  <si>
    <t>0.2
20 / 100</t>
  </si>
  <si>
    <t>ТССЦ-408-0124
Песок природный для строительных работ мелкий
м3</t>
  </si>
  <si>
    <t xml:space="preserve">
_____
111</t>
  </si>
  <si>
    <t xml:space="preserve">
_____
999</t>
  </si>
  <si>
    <t xml:space="preserve">
_____
3304</t>
  </si>
  <si>
    <t>ТЕР01-02-061-01
Засыпка вручную траншей, пазух котлованов и ям, группа грунтов: 1 - песком
100 м3 грунта</t>
  </si>
  <si>
    <t>0.09
9 / 100</t>
  </si>
  <si>
    <t>ТССЦ-408-0034
Щебень из природного камня для строительных работ марка 1400, фракция 5 (3)-20 мм
м3</t>
  </si>
  <si>
    <t xml:space="preserve">
_____
132</t>
  </si>
  <si>
    <t xml:space="preserve">
_____
528</t>
  </si>
  <si>
    <t xml:space="preserve">
_____
2672</t>
  </si>
  <si>
    <t>ТЕР01-02-061-01
Засыпка вручную траншей, пазух котлованов и ям, группа грунтов: 1 - щебнем
100 м3 грунта</t>
  </si>
  <si>
    <t>0.04
4 / 100</t>
  </si>
  <si>
    <t>ТЕР23-01-001-02
Устройство основания под трубопроводы: щебеночного - основание для подземного крана
10 м3 основания</t>
  </si>
  <si>
    <t>0.1
1 / 10</t>
  </si>
  <si>
    <t>121.18
_____
1562.5</t>
  </si>
  <si>
    <t>65.42
_____
7.13</t>
  </si>
  <si>
    <t>12
_____
156</t>
  </si>
  <si>
    <t>173
_____
807</t>
  </si>
  <si>
    <t>32
_____
10</t>
  </si>
  <si>
    <t>ТЕР06-01-001-01
Устройство бетонной подготовки - основание для подземного крана
100 м3 бетона, бутобетона и железобетона в деле</t>
  </si>
  <si>
    <t>0.001
0,1 / 100</t>
  </si>
  <si>
    <t>2041.02
_____
2900.62</t>
  </si>
  <si>
    <t>1964.82
_____
338.03</t>
  </si>
  <si>
    <t>2
_____
3</t>
  </si>
  <si>
    <t>29
_____
10</t>
  </si>
  <si>
    <t>12
_____
5</t>
  </si>
  <si>
    <t>ТССЦ-401-0006
Бетон тяжелый, класс В15 (М200)
м3</t>
  </si>
  <si>
    <t xml:space="preserve">
_____
612</t>
  </si>
  <si>
    <t xml:space="preserve">
_____
62</t>
  </si>
  <si>
    <t xml:space="preserve">
_____
297</t>
  </si>
  <si>
    <t>ТЕР01-01-033-06
Засыпка траншей и котлованов с перемещением грунта до 5 м бульдозерами мощностью: 79 кВт (108 л.с.), группа грунтов 3
1000 м3 грунта</t>
  </si>
  <si>
    <t>0.046
46 / 1000</t>
  </si>
  <si>
    <t>481.49
_____
89.39</t>
  </si>
  <si>
    <t>22
_____
4</t>
  </si>
  <si>
    <t>186
_____
59</t>
  </si>
  <si>
    <t>ТЕР01-02-005-02
Уплотнение грунта пневматическими трамбовками, группа грунтов: 3-4
100 м3 уплотненного грунта</t>
  </si>
  <si>
    <t>0.46
46 / 100</t>
  </si>
  <si>
    <t>274.46
_____
50.76</t>
  </si>
  <si>
    <t>127
_____
23</t>
  </si>
  <si>
    <t>897
_____
334</t>
  </si>
  <si>
    <t>Раздел 2. Строительные работы</t>
  </si>
  <si>
    <t>ТЕР22-06-011-01
Подвешивание подземных коммуникаций при пересечении их трассой трубопровода, площадь сечения коробов: до 0,1 м2
1 м короба
60.41 = 102.26 - 0.036 x 377.00 - 0.034 x 772.00 - 0.0016 x 1 270.00</t>
  </si>
  <si>
    <t>15.87
_____
10.49</t>
  </si>
  <si>
    <t>41.54
_____
2.21</t>
  </si>
  <si>
    <t>63
_____
43</t>
  </si>
  <si>
    <t>166
_____
9</t>
  </si>
  <si>
    <t>908
_____
337</t>
  </si>
  <si>
    <t>937
_____
126</t>
  </si>
  <si>
    <t>ТССЦ-201-0756
Отдельные конструктивные элементы зданий и сооружений с преобладанием горячекатаных профилей, средняя масса сборочной единицы от 0,1 до 0,5 т
т</t>
  </si>
  <si>
    <t xml:space="preserve">
_____
10420</t>
  </si>
  <si>
    <t xml:space="preserve">
_____
3126</t>
  </si>
  <si>
    <t xml:space="preserve">
_____
21692</t>
  </si>
  <si>
    <t>Разборка и восстановление покрытий</t>
  </si>
  <si>
    <t>ТЕРр68-20-1
Разборка тротуаров и дорожек из плит с их отноской и укладкой в штабель
100 м2 основания</t>
  </si>
  <si>
    <t>ТЕР27-07-003-02
Устройство бетонных плитных тротуаров с заполнением швов: песком
100 м2 тротуара</t>
  </si>
  <si>
    <t>503.69
_____
2680.1</t>
  </si>
  <si>
    <t>264.82
_____
7.84</t>
  </si>
  <si>
    <t>45
_____
241</t>
  </si>
  <si>
    <t>24
_____
1</t>
  </si>
  <si>
    <t>649
_____
988</t>
  </si>
  <si>
    <t>135
_____
10</t>
  </si>
  <si>
    <t>ТЕРр68-13-2
Разборка асфальтобетонных покрытий тротуаров толщиной до 4 см: с помощью молотков отбойных пневматических
1000 м2</t>
  </si>
  <si>
    <t>0.009
9 / 1000</t>
  </si>
  <si>
    <t>1210.95
_____
219.55</t>
  </si>
  <si>
    <t>11
_____
2</t>
  </si>
  <si>
    <t>75
_____
28</t>
  </si>
  <si>
    <t>ТССЦпг-01-01-01-043
Погрузочные работы при автомобильных перевозках: мусора строительного с погрузкой экскаваторами емкостью ковша до 0,5 м3
1 т груза</t>
  </si>
  <si>
    <t>0.792
9*0,04*2,2</t>
  </si>
  <si>
    <t>ТЕР27-07-001-01
Устройство асфальтобетонных покрытий дорожек и тротуаров однослойных из литой мелкозернистой асфальтобетонной смеси толщиной 3 см
100 м2 покрытия</t>
  </si>
  <si>
    <t>204.14
_____
236.7</t>
  </si>
  <si>
    <t>31.49
_____
0.79</t>
  </si>
  <si>
    <t>18
_____
22</t>
  </si>
  <si>
    <t>263
_____
80</t>
  </si>
  <si>
    <t>15
_____
1</t>
  </si>
  <si>
    <t>ТЕР27-07-001-02
На каждые 0,5 см изменения толщины покрытия добавлять к расценке 27-07-001-01
100 м2 покрытия</t>
  </si>
  <si>
    <t>ТССЦ-410-0010
Асфальтобетонные смеси дорожные, аэродромные и асфальтобетон (горячие и теплые для плотного асфальтобетона мелко и крупнозернистые, песчаные), марка III, тип Б
т</t>
  </si>
  <si>
    <t>0.8604
0.6426+0.2178</t>
  </si>
  <si>
    <t xml:space="preserve">
_____
426</t>
  </si>
  <si>
    <t xml:space="preserve">
_____
367</t>
  </si>
  <si>
    <t xml:space="preserve">
_____
1967</t>
  </si>
  <si>
    <t>Раздел 3. Трубопроводы и арматура</t>
  </si>
  <si>
    <t>ТЕР04-01-074-01
Монтаж машины горизонтального бурения прессово-шнекового типа РВА
1 машина</t>
  </si>
  <si>
    <t>1447.28
_____
97.66</t>
  </si>
  <si>
    <t>1447
_____
98</t>
  </si>
  <si>
    <t>8559
_____
1396</t>
  </si>
  <si>
    <t>ТЕР04-01-075-01
Демонтаж машины горизонтального бурения прессово-шнекового типа РВА
1 машина</t>
  </si>
  <si>
    <t>859.69
_____
48.45</t>
  </si>
  <si>
    <t>859
_____
48</t>
  </si>
  <si>
    <t>5103
_____
693</t>
  </si>
  <si>
    <t>ТЕР04-01-076-01
Бурение пилотной скважины машиной горизонтального бурения прессово-шнековой с усилием продавливания 203 ТС (2000кН) фирмы SHMIDT, KRANZ-GRUPPE
100 м бурения скважины</t>
  </si>
  <si>
    <t>0.422
42,2 / 100</t>
  </si>
  <si>
    <t>150.09
_____
4.76</t>
  </si>
  <si>
    <t>10754
_____
205.14</t>
  </si>
  <si>
    <t>63
_____
3</t>
  </si>
  <si>
    <t>4538
_____
87</t>
  </si>
  <si>
    <t>905
_____
15</t>
  </si>
  <si>
    <t>11079
_____
1238</t>
  </si>
  <si>
    <t>ТЕР04-01-077-09
Бурение с предварительным расширением скважины длиной 50 м машиной горизонтального бурения прессово-шнековой с усилием продавливания 203 ТС (2000кН) фирмы SHMIDT, KRANZ-GRUPPE трехступенчатым методом с одновременным продавливанием отрезков (длиной по 4 м), сваренных между собой стальных трубопроводов диаметром: 325 мм
100 м бурения скважины</t>
  </si>
  <si>
    <t>847.73
_____
475.85</t>
  </si>
  <si>
    <t>31480.34
_____
925.79</t>
  </si>
  <si>
    <t>358
_____
200</t>
  </si>
  <si>
    <t>13285
_____
391</t>
  </si>
  <si>
    <t>5114
_____
1378</t>
  </si>
  <si>
    <t>34801
_____
5588</t>
  </si>
  <si>
    <t>ТССЦ-110-0245
Полимер для стабилизации буровых скважин «ФИЛЬТР ЧЕК»
т</t>
  </si>
  <si>
    <t>0.01899
0,00045*42,2</t>
  </si>
  <si>
    <t xml:space="preserve">
_____
39779.38</t>
  </si>
  <si>
    <t xml:space="preserve">
_____
755</t>
  </si>
  <si>
    <t xml:space="preserve">
_____
3815</t>
  </si>
  <si>
    <t>ТССЦ-407-0005
Глина бентонитовая
т</t>
  </si>
  <si>
    <t>0.34182
8,1*42,2/1000</t>
  </si>
  <si>
    <t xml:space="preserve">
_____
1180</t>
  </si>
  <si>
    <t xml:space="preserve">
_____
403</t>
  </si>
  <si>
    <t xml:space="preserve">
_____
1027</t>
  </si>
  <si>
    <t>ТЕР24-02-031-01
Укладка газопроводов из полиэтиленовых труб в траншею со стационарно установленного барабана, диаметр газопровода: 63 мм
100 м укладки</t>
  </si>
  <si>
    <t>0.028
2,8 / 100</t>
  </si>
  <si>
    <t>88.23
_____
5.27</t>
  </si>
  <si>
    <t>2
_____
1</t>
  </si>
  <si>
    <t>35
_____
1</t>
  </si>
  <si>
    <t>ТССЦ-507-3729
Труба напорная из полиэтилена PE 100 для газопроводов ПЭ100 SDR11, размером 110х10,0 мм (ГОСТ Р 50838-95)
м</t>
  </si>
  <si>
    <t xml:space="preserve">
_____
97.09</t>
  </si>
  <si>
    <t xml:space="preserve">
_____
4223</t>
  </si>
  <si>
    <t xml:space="preserve">
_____
19161</t>
  </si>
  <si>
    <t>ТЕР22-05-003-01
Протаскивание в футляр стальных труб диаметром: 100 мм
100 м трубы, уложенной в футляр</t>
  </si>
  <si>
    <t>1180.25
_____
1111.06</t>
  </si>
  <si>
    <t>498
_____
469</t>
  </si>
  <si>
    <t>7121
_____
2742</t>
  </si>
  <si>
    <t>ТЕР22-05-004-01
Заделка битумом и прядью концов футляра диаметром: 400 мм
1 футляр</t>
  </si>
  <si>
    <t>10.36
_____
43.88</t>
  </si>
  <si>
    <t>10
_____
44</t>
  </si>
  <si>
    <t>148
_____
214</t>
  </si>
  <si>
    <t>ТССЦ-507-3726
Труба напорная из полиэтилена PE 100 для газопроводов ПЭ100 SDR11, размером 63х5,8 мм (ГОСТ Р 50838-95)
м</t>
  </si>
  <si>
    <t xml:space="preserve">
_____
32.47</t>
  </si>
  <si>
    <t xml:space="preserve">
_____
1461</t>
  </si>
  <si>
    <t xml:space="preserve">
_____
6600</t>
  </si>
  <si>
    <t>ТЕР24-02-030-01
Укладка в траншею изолированных стальных газопроводов условным диаметром: до 50 мм
100 м трубопровода
1 151.80 = 6 306.84 - 101 x 51.04</t>
  </si>
  <si>
    <t>0.025
2,5 / 100</t>
  </si>
  <si>
    <t>262.12
_____
4.03</t>
  </si>
  <si>
    <t>1057.82
_____
117.37</t>
  </si>
  <si>
    <t>26
_____
3</t>
  </si>
  <si>
    <t>94
_____
1</t>
  </si>
  <si>
    <t>154
_____
42</t>
  </si>
  <si>
    <t>ТССЦ-103-0139
Трубы стальные электросварные прямошовные со снятой фаской из стали марок БСт2кп-БСт4кп и БСт2пс-БСт4пс наружный диаметр 57 мм, толщина стенки 3,5 мм
м</t>
  </si>
  <si>
    <t xml:space="preserve">
_____
30.2</t>
  </si>
  <si>
    <t xml:space="preserve">
_____
76</t>
  </si>
  <si>
    <t xml:space="preserve">
_____
479</t>
  </si>
  <si>
    <t>ТЕР24-02-003-01
Выравнивание концов полиэтиленовых труб , диаметр труб: до 63 мм
1 конец</t>
  </si>
  <si>
    <t>ТЕР24-02-004-01
Механическая резка полиэтиленовых труб , диаметр труб: до 63 мм
1 конец</t>
  </si>
  <si>
    <t>ТЕР24-02-002-02
Сварка полиэтиленовых труб при помощи соединительных деталей с закладными нагревателями, диаметр труб: 63 мм
1 соединение
39.27 = 212.27 - 1 x 173.00</t>
  </si>
  <si>
    <t>20.32
_____
5.53</t>
  </si>
  <si>
    <t>61
_____
17</t>
  </si>
  <si>
    <t>871
_____
80</t>
  </si>
  <si>
    <t>ТЕР24-02-002-01
Сварка полиэтиленовых труб при помощи соединительных деталей с закладными нагревателями, диаметр труб: 32 мм
1 соединение</t>
  </si>
  <si>
    <t>10.96
_____
119.16</t>
  </si>
  <si>
    <t>22
_____
238</t>
  </si>
  <si>
    <t>314
_____
274</t>
  </si>
  <si>
    <t>ТЕР24-02-002-02
Сварка полиэтиленовых труб при помощи соединительных деталей с закладными нагревателями, диаметр труб: 63 мм (НСПС 63х57)
1 соединение</t>
  </si>
  <si>
    <t>20.32
_____
178.53</t>
  </si>
  <si>
    <t>41
_____
357</t>
  </si>
  <si>
    <t>581
_____
705</t>
  </si>
  <si>
    <t>Прайс ООО «Полипластик»
Переходник ПЭ / сталь: ПЭ100 ГАЗ SDR11 - 63 / Ст.57
шт.</t>
  </si>
  <si>
    <t xml:space="preserve">
_____
45.21</t>
  </si>
  <si>
    <t xml:space="preserve">
_____
90</t>
  </si>
  <si>
    <t xml:space="preserve">
_____
592</t>
  </si>
  <si>
    <t>Прайс ООО «Полипластик»
Переходник ПЭ / сталь: ПЭ100 ГАЗ SDR11 - 32 / 32
шт.</t>
  </si>
  <si>
    <t xml:space="preserve">
_____
24.85</t>
  </si>
  <si>
    <t xml:space="preserve">
_____
25</t>
  </si>
  <si>
    <t xml:space="preserve">
_____
163</t>
  </si>
  <si>
    <t>Прайс ООО «Полипластик»
Муфта электросварная ПЭ100 ГАЗ SDR11 - 32 мм
шт.</t>
  </si>
  <si>
    <t xml:space="preserve">
_____
43.12</t>
  </si>
  <si>
    <t xml:space="preserve">
_____
43</t>
  </si>
  <si>
    <t xml:space="preserve">
_____
282</t>
  </si>
  <si>
    <t>Прайс ООО «Полипластик»
Переход электросварной ПЭ100 ГАЗ SDR11 - 63х32 мм
шт.</t>
  </si>
  <si>
    <t xml:space="preserve">
_____
132.25</t>
  </si>
  <si>
    <t xml:space="preserve">
_____
866</t>
  </si>
  <si>
    <t>Прайс ООО «Полипластик»
Отвод электросварной 90 град. ПЭ100 SDR11 - 63 мм
шт.</t>
  </si>
  <si>
    <t xml:space="preserve">
_____
166.24</t>
  </si>
  <si>
    <t xml:space="preserve">
_____
332</t>
  </si>
  <si>
    <t xml:space="preserve">
_____
2178</t>
  </si>
  <si>
    <t>ТЕР22-03-001-05
Установка фасонных частей стальных сварных диаметром: 100-250 мм (отводы, переходы)
1 т фасонных частей</t>
  </si>
  <si>
    <t>0.00152
(0,1*1+0,61*2+0,2*1)/1000</t>
  </si>
  <si>
    <t>5704.32
_____
14919.4</t>
  </si>
  <si>
    <t>13577.76
_____
1937.29</t>
  </si>
  <si>
    <t>9
_____
22</t>
  </si>
  <si>
    <t>21
_____
3</t>
  </si>
  <si>
    <t>124
_____
197</t>
  </si>
  <si>
    <t>133
_____
42</t>
  </si>
  <si>
    <t>ТЕР24-02-081-01
Устройство контрольной трубки на кожухе перехода газопровода
1 установка
289.41 = 437.71 - 0.41 x 34.63 - 0.01 x 1.29 - 0.015 x 6.20 - 9E-5 x 11 520.00 - 3.5 x 9.80 - 1 x 95.73 - 0.001 x 592.00 - 0.02 x 117.00</t>
  </si>
  <si>
    <t>21.06
_____
213.51</t>
  </si>
  <si>
    <t>66.23
_____
4.69</t>
  </si>
  <si>
    <t>21
_____
214</t>
  </si>
  <si>
    <t>66
_____
5</t>
  </si>
  <si>
    <t>301
_____
1349</t>
  </si>
  <si>
    <t>401
_____
67</t>
  </si>
  <si>
    <t>ТССЦ-401-0003
Бетон тяжелый, класс В7,5 (М100)
м3</t>
  </si>
  <si>
    <t xml:space="preserve">
_____
551</t>
  </si>
  <si>
    <t xml:space="preserve">
_____
3</t>
  </si>
  <si>
    <t xml:space="preserve">
_____
14</t>
  </si>
  <si>
    <t>ТССЦ-103-0131
Трубы стальные электросварные прямошовные со снятой фаской из стали марок БСт2кп-БСт4кп и БСт2пс-БСт4пс наружный диаметр 32 мм, толщина стенки 2,5 мм
м</t>
  </si>
  <si>
    <t xml:space="preserve">
_____
11.9</t>
  </si>
  <si>
    <t xml:space="preserve">
_____
36</t>
  </si>
  <si>
    <t xml:space="preserve">
_____
226</t>
  </si>
  <si>
    <t>ТЕР24-02-007-02
Установка седелок крановых полиэтиленовых с закладными нагревателями на газопроводе из полиэтиленовых труб , диаметры соединяемых труб: 110х32, 110х63 мм
1 соединение</t>
  </si>
  <si>
    <t>21.08
_____
3.16</t>
  </si>
  <si>
    <t>21
_____
4</t>
  </si>
  <si>
    <t>301
_____
16</t>
  </si>
  <si>
    <t>ТССЦ-507-0850
Седелка полиэтиленовая с ответной нижней частью Д=110х32 мм
шт.</t>
  </si>
  <si>
    <t xml:space="preserve">
_____
472.15</t>
  </si>
  <si>
    <t xml:space="preserve">
_____
472</t>
  </si>
  <si>
    <t xml:space="preserve">
_____
2090</t>
  </si>
  <si>
    <t>ТЕР24-02-007-01
Установка седелок крановых полиэтиленовых с закладными нагревателями на газопроводе из полиэтиленовых труб , диаметры соединяемых труб: 63х32 мм
1 соединение</t>
  </si>
  <si>
    <t>14.46
_____
3.16</t>
  </si>
  <si>
    <t>14
_____
3</t>
  </si>
  <si>
    <t>207
_____
15</t>
  </si>
  <si>
    <t>ТССЦ-507-0854
Седелка полиэтиленовая с ответной нижней частью Д=63х63 мм
шт.</t>
  </si>
  <si>
    <t xml:space="preserve">
_____
666.46</t>
  </si>
  <si>
    <t xml:space="preserve">
_____
666</t>
  </si>
  <si>
    <t xml:space="preserve">
_____
1467</t>
  </si>
  <si>
    <t>ТЕР24-02-005-01
Установка отвода на газопроводе из полиэтиленовых труб в горизонтальной плоскости, диаметр отвода: 32 мм
1 отвод</t>
  </si>
  <si>
    <t>12.26
_____
119.95</t>
  </si>
  <si>
    <t>12
_____
121</t>
  </si>
  <si>
    <t>175
_____
141</t>
  </si>
  <si>
    <t>ТЕР46-05-008-03
Монтаж мелких металлоконструкций массой до 10 кг
1 т металлоконструкций</t>
  </si>
  <si>
    <t>0.00923
9,23/1000</t>
  </si>
  <si>
    <t>983.25
_____
93.78</t>
  </si>
  <si>
    <t>9
_____
1</t>
  </si>
  <si>
    <t>130
_____
6</t>
  </si>
  <si>
    <t>ТССЦ-101-1627
Сталь листовая углеродистая обыкновенного качества марки ВСт3пс5 толщиной 4-6 мм
т</t>
  </si>
  <si>
    <t xml:space="preserve">
_____
5300</t>
  </si>
  <si>
    <t xml:space="preserve">
_____
49</t>
  </si>
  <si>
    <t xml:space="preserve">
_____
338</t>
  </si>
  <si>
    <t>ТССЦ-101-4257
Шнур пенополиэтиленовый теплоизоляционный прокладочный "Вилатерм", сечение круглое сплошное, диаметр 15 мм
м</t>
  </si>
  <si>
    <t xml:space="preserve">
_____
2.05</t>
  </si>
  <si>
    <t xml:space="preserve">
_____
1</t>
  </si>
  <si>
    <t xml:space="preserve">
_____
2</t>
  </si>
  <si>
    <t>ТССЦ-101-2338
Герметик силиконовый Isosil S206
л</t>
  </si>
  <si>
    <t xml:space="preserve">
_____
76.06</t>
  </si>
  <si>
    <t xml:space="preserve">
_____
65</t>
  </si>
  <si>
    <t xml:space="preserve">
_____
470</t>
  </si>
  <si>
    <t>ТЕР22-03-001-05
Установка фасонных частей стальных сварных диаметром: 100-250 мм - установка отвода и колпака
1 т фасонных частей
17 726.43 = 31 686.43 - 1 x 13 960.00</t>
  </si>
  <si>
    <t>0.00029
(0,19+0,1)/1000</t>
  </si>
  <si>
    <t>5704.32
_____
959.4</t>
  </si>
  <si>
    <t>4
_____
1</t>
  </si>
  <si>
    <t>24
_____
2</t>
  </si>
  <si>
    <t>25
_____
8</t>
  </si>
  <si>
    <t>ТССЦ-507-4387
Отводы стальные крутоизогнутые бесшовные приварные (ГОСТ 17375-01) 90 град., наружным диаметром 32 мм, толщиной стенки 2,0 мм
шт.</t>
  </si>
  <si>
    <t xml:space="preserve">
_____
13.45</t>
  </si>
  <si>
    <t xml:space="preserve">
_____
13</t>
  </si>
  <si>
    <t xml:space="preserve">
_____
42</t>
  </si>
  <si>
    <t>ТССЦ-301-3240
Колпачки-заглушки 1" (колпак)
шт.</t>
  </si>
  <si>
    <t xml:space="preserve">
_____
2.59</t>
  </si>
  <si>
    <t xml:space="preserve">
_____
12</t>
  </si>
  <si>
    <t>ТЕР24-02-071-01
Установка крана на наружных сетях газопроводов, условный диаметр газопровода: до 50 мм
1 кран
405.27 = 1 555.05 - 1.28 x 34.63 - 0.17 x 1.86 - 0.11 x 6.20 - 0.00036 x 11 520.00 - 0.024 x 9.80 - 1.02 x 17.90 - 1 x 849.00 - 1 x 189.80 - 2 x 21.50</t>
  </si>
  <si>
    <t>71.69
_____
216.43</t>
  </si>
  <si>
    <t>145.48
_____
13.89</t>
  </si>
  <si>
    <t>143
_____
433</t>
  </si>
  <si>
    <t>291
_____
28</t>
  </si>
  <si>
    <t>2049
_____
2717</t>
  </si>
  <si>
    <t>1767
_____
397</t>
  </si>
  <si>
    <t>ТЕР24-02-081-01
Устройство контрольной трубки на кожухе перехода газопровода - укладка продувочных трубопроводов
1 установка
341.98 = 437.71 - 1 x 95.73</t>
  </si>
  <si>
    <t>21.06
_____
251.87</t>
  </si>
  <si>
    <t>82.57
_____
4.69</t>
  </si>
  <si>
    <t>42
_____
504</t>
  </si>
  <si>
    <t>165
_____
9</t>
  </si>
  <si>
    <t>602
_____
3010</t>
  </si>
  <si>
    <t>906
_____
134</t>
  </si>
  <si>
    <t>ТССЦ-103-0130
Трубы стальные электросварные прямошовные со снятой фаской из стали марок БСт2кп-БСт4кп и БСт2пс-БСт4пс наружный диаметр 32 мм, толщина стенки 2,2 мм (прим. диаметр 25х2,5 мм)
м</t>
  </si>
  <si>
    <t xml:space="preserve">
_____
10.6</t>
  </si>
  <si>
    <t xml:space="preserve">
_____
32</t>
  </si>
  <si>
    <t xml:space="preserve">
_____
202</t>
  </si>
  <si>
    <t>Прайс ООО «ИнтерМет»
Краны шаровые под приварку "LD Gas" КШЦП.050.040.Н/П.02, условным диаметром 50 мм
шт.</t>
  </si>
  <si>
    <t xml:space="preserve">
_____
311.79</t>
  </si>
  <si>
    <t xml:space="preserve">
_____
312</t>
  </si>
  <si>
    <t xml:space="preserve">
_____
2042</t>
  </si>
  <si>
    <t>Прайс ООО «Полипластик»
Краны шаровые ПЭ100 SDR11 для подземной установки, диаметром 32 мм
шт.</t>
  </si>
  <si>
    <t xml:space="preserve">
_____
830.06</t>
  </si>
  <si>
    <t xml:space="preserve">
_____
830</t>
  </si>
  <si>
    <t xml:space="preserve">
_____
5437</t>
  </si>
  <si>
    <t>Прайс ООО «Полипластик»
Ключ для шарового крана
шт.</t>
  </si>
  <si>
    <t xml:space="preserve">
_____
661.26</t>
  </si>
  <si>
    <t xml:space="preserve">
_____
661</t>
  </si>
  <si>
    <t xml:space="preserve">
_____
4331</t>
  </si>
  <si>
    <t>Прайс ООО «Полипластик»
Удлинитель ключа для шарового крана, 1,6-2,5 м
шт.</t>
  </si>
  <si>
    <t xml:space="preserve">
_____
975.99</t>
  </si>
  <si>
    <t xml:space="preserve">
_____
976</t>
  </si>
  <si>
    <t xml:space="preserve">
_____
6393</t>
  </si>
  <si>
    <t>ТЕР24-01-033-03
Установка вентилей и клапанов обратных муфтовых диаметром: до 50 мм
1 шт.</t>
  </si>
  <si>
    <t>18.2
_____
2.07</t>
  </si>
  <si>
    <t>36
_____
5</t>
  </si>
  <si>
    <t>520
_____
21</t>
  </si>
  <si>
    <t>Прайс ООО «ИнтерМет»
Краны шаровые муфтовые "LD Gas" КШЦМ.025.040.Н/П.02, условным диаметром 25 мм
шт.</t>
  </si>
  <si>
    <t xml:space="preserve">
_____
223.36</t>
  </si>
  <si>
    <t xml:space="preserve">
_____
447</t>
  </si>
  <si>
    <t xml:space="preserve">
_____
2926</t>
  </si>
  <si>
    <t>ТЕР24-02-120-01
Очистка полости трубопровода продувкой воздухом, условный диаметр газопровода: до 50 мм
100 м трубопровода</t>
  </si>
  <si>
    <t>0.02
2 / 100</t>
  </si>
  <si>
    <t>14.43
_____
2.79</t>
  </si>
  <si>
    <t>ТЕР24-02-120-02
Очистка полости трубопровода продувкой воздухом, условный диаметр газопровода: до 100 мм
100 м трубопровода</t>
  </si>
  <si>
    <t>0.45
45 / 100</t>
  </si>
  <si>
    <t>6
_____
1</t>
  </si>
  <si>
    <t>46
_____
18</t>
  </si>
  <si>
    <t>ТЕР24-02-121-01
Монтаж инвентарного узла для очистки и испытания газопровода, условный диаметр газопровода: до 50 мм
1 узел</t>
  </si>
  <si>
    <t>43.63
_____
18.52</t>
  </si>
  <si>
    <t>44
_____
18</t>
  </si>
  <si>
    <t>624
_____
71</t>
  </si>
  <si>
    <t>ТЕР24-02-122-01
Подъем давления при испытании воздухом газопроводов низкого и среднего давления (до 0,3 МПа) условным диаметром: до 50 мм
100 м газопровода</t>
  </si>
  <si>
    <t>5.83
_____
0.56</t>
  </si>
  <si>
    <t>ТЕР24-02-122-02
Подъем давления при испытании воздухом газопроводов низкого и среднего давления (до 0,3 МПа) условным диаметром: до 100 мм
100 м газопровода</t>
  </si>
  <si>
    <t>7.28
_____
0.84</t>
  </si>
  <si>
    <t>23
_____
5</t>
  </si>
  <si>
    <t>ТЕР24-02-124-01
Выдержка под давлением до 0,6 МПа при испытании на прочность и герметичность газопроводов условным диаметром: 50-300 мм
1 участок испытания газопровода</t>
  </si>
  <si>
    <t>917.94
_____
97.89</t>
  </si>
  <si>
    <t>918
_____
98</t>
  </si>
  <si>
    <t>6409
_____
1400</t>
  </si>
  <si>
    <t>ТЕР27-09-004-02
Установка столбиков сигнальных: пластиковых
100 шт.</t>
  </si>
  <si>
    <t>133.53
_____
4607</t>
  </si>
  <si>
    <t>134.31
_____
15.16</t>
  </si>
  <si>
    <t>3
_____
91</t>
  </si>
  <si>
    <t>38
_____
409</t>
  </si>
  <si>
    <t>16
_____
4</t>
  </si>
  <si>
    <t>ТЕРм08-02-177-01
Указатель месторасположения трассы кабелей, проложенных в земле
1 шт.</t>
  </si>
  <si>
    <t>7.13
_____
21.49</t>
  </si>
  <si>
    <t>14
_____
43</t>
  </si>
  <si>
    <t>204
_____
268</t>
  </si>
  <si>
    <t>ТЕРм39-02-006-02
Ультразвуковая дефектоскопия трубопровода одним преобразователем сварных соединений перлитного класса с двух сторон, прозвучивание поперечное, диаметр трубопровода: 65 мм, толщина стенки до 8 мм
1 стык</t>
  </si>
  <si>
    <t>6.59
_____
2.45</t>
  </si>
  <si>
    <t>40
_____
14</t>
  </si>
  <si>
    <t>565
_____
62</t>
  </si>
  <si>
    <t>ТЕР20-02-018-01
Установка вставок гибких
1 м2</t>
  </si>
  <si>
    <t>73.07
_____
5.28</t>
  </si>
  <si>
    <t>104
_____
3</t>
  </si>
  <si>
    <t>ТССЦ-101-3119
Резина техническая рулонная
т</t>
  </si>
  <si>
    <t xml:space="preserve">
_____
33551.19</t>
  </si>
  <si>
    <t xml:space="preserve">
_____
168</t>
  </si>
  <si>
    <t xml:space="preserve">
_____
668</t>
  </si>
  <si>
    <t>ТЕРм39-02-001-01
Визуальный и измерительный контроль сварных соединений трубопроводов, диаметр: до 28 мм
1 стык</t>
  </si>
  <si>
    <t>1.29
_____
0.02</t>
  </si>
  <si>
    <t>ТЕРм39-02-001-03
Визуальный и измерительный контроль сварных соединений трубопроводов, диаметр: до 108 мм
1 стык</t>
  </si>
  <si>
    <t>1.93
_____
0.03</t>
  </si>
  <si>
    <t>23
_____
1</t>
  </si>
  <si>
    <t>332
_____
5</t>
  </si>
  <si>
    <t>ТЕРм39-02-012-01
Рентгенографический контроль трубопровода через две стенки, диаметр трубопровода: 60 мм, толщина стенки до 5 мм
1 снимок</t>
  </si>
  <si>
    <t>18.78
_____
5.7</t>
  </si>
  <si>
    <t>113
_____
34</t>
  </si>
  <si>
    <t>1611
_____
113</t>
  </si>
  <si>
    <t>Раздел 4. Изоляционные работы</t>
  </si>
  <si>
    <t>ТЕР24-02-021-01
Изоляция комбинированным мастично-ленточным материалом типа ленты «Лиам» сварных стыков газопроводов условным диаметром: 50-200 мм
1 м2</t>
  </si>
  <si>
    <t>26.91
_____
180.68</t>
  </si>
  <si>
    <t>101.38
_____
16.45</t>
  </si>
  <si>
    <t>32
_____
217</t>
  </si>
  <si>
    <t>122
_____
20</t>
  </si>
  <si>
    <t>462
_____
737</t>
  </si>
  <si>
    <t>689
_____
282</t>
  </si>
  <si>
    <t>Итого прямые затраты по смете</t>
  </si>
  <si>
    <t>3501
_____
20901</t>
  </si>
  <si>
    <t>22948
_____
867</t>
  </si>
  <si>
    <t>50059
_____
108693</t>
  </si>
  <si>
    <t>76452
_____
12396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</si>
  <si>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</si>
  <si>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</si>
  <si>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</si>
  <si>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</si>
  <si>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</si>
  <si>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</si>
  <si>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</si>
  <si>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Итого Строительные работы</t>
  </si>
  <si>
    <t xml:space="preserve">    Итого Монтажные работы</t>
  </si>
  <si>
    <t xml:space="preserve">    Итого</t>
  </si>
  <si>
    <t xml:space="preserve">    ВСЕГО по смете</t>
  </si>
  <si>
    <t>ЛОКАЛЬНАЯ СМЕТА №1</t>
  </si>
  <si>
    <t>Составлена в базисных ценах на 01.2000 г. и текущих ценах на 1 квартал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</si>
</sst>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3" fillId="0" borderId="1">
      <alignment horizontal="center"/>
    </xf>
    <xf numFmtId="0" fontId="1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1" fillId="0" borderId="0"/>
    <xf numFmtId="0" fontId="3" fillId="0" borderId="0">
      <alignment horizontal="right" vertical="top"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6" fillId="0" borderId="0"/>
    <xf numFmtId="0" fontId="3" fillId="0" borderId="1">
      <alignment horizontal="center" wrapText="1"/>
    </xf>
    <xf numFmtId="0" fontId="1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6" fillId="0" borderId="0"/>
    <xf numFmtId="0" fontId="3" fillId="0" borderId="0"/>
  </cellStyleXfs>
  <cellXfs count="68">
    <xf numFmtId="0" fontId="0" fillId="0" borderId="0" xfId="0"/>
    <xf numFmtId="0" fontId="7" fillId="0" borderId="0" xfId="0" applyFont="1"/>
    <xf numFmtId="0" fontId="7" fillId="0" borderId="0" xfId="0" applyFont="1" applyBorder="1"/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Alignment="1"/>
    <xf numFmtId="0" fontId="8" fillId="0" borderId="0" xfId="23" applyFont="1" applyAlignment="1">
      <alignment horizontal="left"/>
    </xf>
    <xf numFmtId="0" fontId="11" fillId="0" borderId="2" xfId="0" applyFont="1" applyBorder="1" applyAlignment="1">
      <alignment vertical="top"/>
    </xf>
    <xf numFmtId="164" fontId="11" fillId="0" borderId="3" xfId="12" applyNumberFormat="1" applyFont="1" applyBorder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right" vertical="top"/>
    </xf>
    <xf numFmtId="0" fontId="7" fillId="0" borderId="0" xfId="10" applyFont="1"/>
    <xf numFmtId="0" fontId="7" fillId="0" borderId="0" xfId="12" applyFont="1"/>
    <xf numFmtId="2" fontId="11" fillId="0" borderId="4" xfId="0" applyNumberFormat="1" applyFont="1" applyBorder="1" applyAlignment="1">
      <alignment horizontal="right" vertical="top"/>
    </xf>
    <xf numFmtId="0" fontId="8" fillId="0" borderId="4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2" fontId="11" fillId="0" borderId="0" xfId="0" applyNumberFormat="1" applyFont="1" applyAlignment="1">
      <alignment horizontal="righ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8" fillId="0" borderId="0" xfId="6" applyFont="1" applyAlignment="1">
      <alignment horizontal="right" vertical="top" wrapText="1"/>
    </xf>
    <xf numFmtId="0" fontId="8" fillId="0" borderId="0" xfId="0" applyFont="1"/>
    <xf numFmtId="0" fontId="3" fillId="0" borderId="0" xfId="10"/>
    <xf numFmtId="0" fontId="1" fillId="0" borderId="0" xfId="12"/>
    <xf numFmtId="0" fontId="11" fillId="0" borderId="0" xfId="0" applyFont="1" applyAlignment="1">
      <alignment horizontal="left" vertical="top" indent="1"/>
    </xf>
    <xf numFmtId="0" fontId="10" fillId="0" borderId="0" xfId="0" applyFont="1" applyBorder="1"/>
    <xf numFmtId="0" fontId="10" fillId="0" borderId="0" xfId="0" applyFont="1" applyBorder="1" applyAlignment="1">
      <alignment horizontal="left" vertical="top" wrapText="1"/>
    </xf>
    <xf numFmtId="1" fontId="11" fillId="0" borderId="0" xfId="10" applyNumberFormat="1" applyFont="1" applyAlignment="1">
      <alignment horizontal="right"/>
    </xf>
    <xf numFmtId="0" fontId="8" fillId="0" borderId="0" xfId="24" applyFont="1">
      <alignment horizontal="left" vertical="top"/>
    </xf>
    <xf numFmtId="0" fontId="8" fillId="0" borderId="0" xfId="23" applyFont="1" applyAlignment="1">
      <alignment horizontal="left"/>
    </xf>
    <xf numFmtId="164" fontId="10" fillId="0" borderId="6" xfId="10" applyNumberFormat="1" applyFont="1" applyBorder="1" applyAlignment="1">
      <alignment horizontal="right"/>
    </xf>
    <xf numFmtId="164" fontId="10" fillId="0" borderId="3" xfId="10" applyNumberFormat="1" applyFont="1" applyBorder="1" applyAlignment="1">
      <alignment horizontal="right"/>
    </xf>
    <xf numFmtId="164" fontId="11" fillId="0" borderId="6" xfId="12" applyNumberFormat="1" applyFont="1" applyBorder="1" applyAlignment="1">
      <alignment horizontal="right"/>
    </xf>
    <xf numFmtId="164" fontId="11" fillId="0" borderId="3" xfId="12" applyNumberFormat="1" applyFont="1" applyBorder="1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23" applyFont="1">
      <alignment horizontal="center"/>
    </xf>
    <xf numFmtId="0" fontId="8" fillId="0" borderId="0" xfId="23" applyFont="1">
      <alignment horizontal="center"/>
    </xf>
    <xf numFmtId="0" fontId="8" fillId="0" borderId="0" xfId="23" applyFont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7" xfId="13" applyFont="1" applyBorder="1">
      <alignment horizontal="center" wrapText="1"/>
    </xf>
    <xf numFmtId="0" fontId="7" fillId="0" borderId="7" xfId="13" applyFont="1" applyFill="1" applyBorder="1">
      <alignment horizontal="center" wrapText="1"/>
    </xf>
    <xf numFmtId="0" fontId="9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7" xfId="0" applyFont="1" applyBorder="1" applyAlignment="1">
      <alignment horizontal="left" vertical="top" wrapText="1"/>
    </xf>
    <xf numFmtId="2" fontId="8" fillId="0" borderId="7" xfId="0" applyNumberFormat="1" applyFont="1" applyBorder="1" applyAlignment="1">
      <alignment horizontal="left" vertical="top" wrapText="1"/>
    </xf>
    <xf numFmtId="49" fontId="8" fillId="0" borderId="7" xfId="0" applyNumberFormat="1" applyFont="1" applyBorder="1" applyAlignment="1">
      <alignment horizontal="right" vertical="top" wrapText="1"/>
    </xf>
    <xf numFmtId="2" fontId="8" fillId="0" borderId="7" xfId="0" applyNumberFormat="1" applyFont="1" applyBorder="1" applyAlignment="1">
      <alignment horizontal="right" vertical="top" wrapText="1"/>
    </xf>
    <xf numFmtId="0" fontId="8" fillId="0" borderId="7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8" fillId="0" borderId="1" xfId="6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8" fillId="0" borderId="1" xfId="6" applyFont="1" applyBorder="1" applyAlignment="1">
      <alignment horizontal="right" vertical="top" wrapText="1"/>
    </xf>
    <xf numFmtId="0" fontId="11" fillId="0" borderId="1" xfId="6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1" fillId="0" borderId="1" xfId="6" applyFont="1" applyBorder="1" applyAlignment="1">
      <alignment horizontal="right" vertical="top" wrapText="1"/>
    </xf>
  </cellXfs>
  <cellStyles count="27">
    <cellStyle name="Акт" xfId="1"/>
    <cellStyle name="АктМТСН" xfId="2"/>
    <cellStyle name="ВедРесурсов" xfId="3"/>
    <cellStyle name="ВедРесурсовАкт" xfId="4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БазЦ" xfId="10"/>
    <cellStyle name="ИтогоБИМ" xfId="11"/>
    <cellStyle name="ИтогоРесМет" xfId="12"/>
    <cellStyle name="ЛокСмета" xfId="13"/>
    <cellStyle name="ЛокСмМТСН" xfId="14"/>
    <cellStyle name="М29" xfId="15"/>
    <cellStyle name="ОбСмета" xfId="16"/>
    <cellStyle name="Обычный" xfId="0" builtinId="0"/>
    <cellStyle name="Параметр" xfId="17"/>
    <cellStyle name="ПеременныеСметы" xfId="18"/>
    <cellStyle name="РесСмета" xfId="19"/>
    <cellStyle name="СводВедРес" xfId="20"/>
    <cellStyle name="СводкаСтоимРаб" xfId="21"/>
    <cellStyle name="СводРасч" xfId="22"/>
    <cellStyle name="Титул" xfId="23"/>
    <cellStyle name="Хвост" xfId="24"/>
    <cellStyle name="Ценник" xfId="25"/>
    <cellStyle name="Экспертиза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Z136"/>
  <sheetViews>
    <sheetView showGridLines="0" tabSelected="1" topLeftCell="A118" workbookViewId="0">
      <selection activeCell="I21" sqref="I21"/>
    </sheetView>
  </sheetViews>
  <sheetFormatPr defaultRowHeight="12.75" x14ac:dyDescent="0.2"/>
  <cols>
    <col min="1" max="1" width="6" style="1" customWidth="1"/>
    <col min="2" max="2" width="35.7109375" style="1" customWidth="1"/>
    <col min="3" max="3" width="11.85546875" style="1" customWidth="1"/>
    <col min="4" max="6" width="11.5703125" style="1" customWidth="1"/>
    <col min="7" max="7" width="12.7109375" style="1" customWidth="1"/>
    <col min="8" max="8" width="11.85546875" style="1" customWidth="1"/>
    <col min="9" max="9" width="11.5703125" style="1" customWidth="1"/>
    <col min="10" max="10" width="12.7109375" style="1" customWidth="1"/>
    <col min="11" max="11" width="11.5703125" style="1" customWidth="1"/>
    <col min="12" max="20" width="9.140625" style="1" hidden="1" customWidth="1"/>
    <col min="21" max="21" width="11.5703125" style="1" customWidth="1"/>
    <col min="22" max="23" width="9.140625" style="1" hidden="1" customWidth="1"/>
    <col min="24" max="26" width="0" style="1" hidden="1" customWidth="1"/>
    <col min="27" max="27" width="9.140625" style="1" customWidth="1"/>
    <col min="28" max="16384" width="9.140625" style="1"/>
  </cols>
  <sheetData>
    <row r="1" spans="1:26" s="5" customFormat="1" ht="12" x14ac:dyDescent="0.2">
      <c r="A1" s="3"/>
      <c r="B1" s="4"/>
      <c r="C1" s="4"/>
      <c r="D1" s="4"/>
    </row>
    <row r="2" spans="1:26" s="5" customFormat="1" ht="12" x14ac:dyDescent="0.2">
      <c r="A2" s="6" t="s">
        <v>23</v>
      </c>
      <c r="B2" s="4"/>
      <c r="C2" s="4"/>
      <c r="D2" s="4"/>
    </row>
    <row r="3" spans="1:26" s="5" customFormat="1" ht="12" x14ac:dyDescent="0.2">
      <c r="A3" s="3"/>
      <c r="B3" s="4"/>
      <c r="C3" s="4"/>
      <c r="D3" s="4"/>
    </row>
    <row r="4" spans="1:26" s="5" customFormat="1" ht="15" x14ac:dyDescent="0.25">
      <c r="A4" s="40" t="s">
        <v>419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6" s="5" customFormat="1" ht="12" x14ac:dyDescent="0.2">
      <c r="A5" s="41" t="s">
        <v>18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6" s="5" customFormat="1" ht="12" x14ac:dyDescent="0.2">
      <c r="A6" s="41" t="s">
        <v>24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6" s="5" customFormat="1" ht="12" x14ac:dyDescent="0.2">
      <c r="A7" s="42" t="s">
        <v>25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6" s="5" customFormat="1" ht="12" x14ac:dyDescent="0.2"/>
    <row r="9" spans="1:26" s="5" customFormat="1" ht="12" x14ac:dyDescent="0.2">
      <c r="G9" s="43" t="s">
        <v>16</v>
      </c>
      <c r="H9" s="44"/>
      <c r="I9" s="45"/>
      <c r="J9" s="43" t="s">
        <v>17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5"/>
    </row>
    <row r="10" spans="1:26" s="5" customFormat="1" x14ac:dyDescent="0.2">
      <c r="D10" s="3" t="s">
        <v>1</v>
      </c>
      <c r="G10" s="33">
        <f>55003/1000</f>
        <v>55.003</v>
      </c>
      <c r="H10" s="34"/>
      <c r="I10" s="7" t="s">
        <v>2</v>
      </c>
      <c r="J10" s="35">
        <f>326321/1000</f>
        <v>326.32100000000003</v>
      </c>
      <c r="K10" s="36"/>
      <c r="L10" s="8"/>
      <c r="M10" s="8"/>
      <c r="N10" s="8"/>
      <c r="O10" s="8"/>
      <c r="P10" s="8"/>
      <c r="Q10" s="8"/>
      <c r="R10" s="8"/>
      <c r="S10" s="8"/>
      <c r="T10" s="8"/>
      <c r="U10" s="7" t="s">
        <v>2</v>
      </c>
    </row>
    <row r="11" spans="1:26" s="5" customFormat="1" x14ac:dyDescent="0.2">
      <c r="D11" s="9" t="s">
        <v>19</v>
      </c>
      <c r="F11" s="10"/>
      <c r="G11" s="33">
        <f>0/1000</f>
        <v>0</v>
      </c>
      <c r="H11" s="34"/>
      <c r="I11" s="7" t="s">
        <v>2</v>
      </c>
      <c r="J11" s="35">
        <f>0/1000</f>
        <v>0</v>
      </c>
      <c r="K11" s="36"/>
      <c r="L11" s="8"/>
      <c r="M11" s="8"/>
      <c r="N11" s="8"/>
      <c r="O11" s="8"/>
      <c r="P11" s="8"/>
      <c r="Q11" s="8"/>
      <c r="R11" s="8"/>
      <c r="S11" s="8"/>
      <c r="T11" s="8"/>
      <c r="U11" s="7" t="s">
        <v>2</v>
      </c>
    </row>
    <row r="12" spans="1:26" s="5" customFormat="1" x14ac:dyDescent="0.2">
      <c r="D12" s="9" t="s">
        <v>20</v>
      </c>
      <c r="F12" s="10"/>
      <c r="G12" s="33">
        <f>580/1000</f>
        <v>0.57999999999999996</v>
      </c>
      <c r="H12" s="34"/>
      <c r="I12" s="7" t="s">
        <v>2</v>
      </c>
      <c r="J12" s="35">
        <f>6509/1000</f>
        <v>6.5090000000000003</v>
      </c>
      <c r="K12" s="36"/>
      <c r="L12" s="8"/>
      <c r="M12" s="8"/>
      <c r="N12" s="8"/>
      <c r="O12" s="8"/>
      <c r="P12" s="8"/>
      <c r="Q12" s="8"/>
      <c r="R12" s="8"/>
      <c r="S12" s="8"/>
      <c r="T12" s="8"/>
      <c r="U12" s="7" t="s">
        <v>2</v>
      </c>
    </row>
    <row r="13" spans="1:26" s="5" customFormat="1" x14ac:dyDescent="0.2">
      <c r="D13" s="3" t="s">
        <v>3</v>
      </c>
      <c r="G13" s="33">
        <f>(V13+V14)/1000</f>
        <v>0.35482160000000001</v>
      </c>
      <c r="H13" s="34"/>
      <c r="I13" s="7" t="s">
        <v>4</v>
      </c>
      <c r="J13" s="35">
        <f>(W13+W14)/1000</f>
        <v>0.35482160000000001</v>
      </c>
      <c r="K13" s="36"/>
      <c r="L13" s="8"/>
      <c r="M13" s="8"/>
      <c r="N13" s="8"/>
      <c r="O13" s="8"/>
      <c r="P13" s="8"/>
      <c r="Q13" s="8"/>
      <c r="R13" s="8"/>
      <c r="S13" s="8"/>
      <c r="T13" s="8"/>
      <c r="U13" s="7" t="s">
        <v>4</v>
      </c>
      <c r="V13" s="11">
        <v>299.18009999999998</v>
      </c>
      <c r="W13" s="12">
        <v>299.18009999999998</v>
      </c>
      <c r="X13" s="25">
        <v>4368</v>
      </c>
      <c r="Y13" s="25">
        <v>4849</v>
      </c>
      <c r="Z13" s="25">
        <v>2804</v>
      </c>
    </row>
    <row r="14" spans="1:26" s="5" customFormat="1" x14ac:dyDescent="0.2">
      <c r="D14" s="3" t="s">
        <v>5</v>
      </c>
      <c r="G14" s="33">
        <f>4368/1000</f>
        <v>4.3680000000000003</v>
      </c>
      <c r="H14" s="34"/>
      <c r="I14" s="7" t="s">
        <v>2</v>
      </c>
      <c r="J14" s="35">
        <f>62455/1000</f>
        <v>62.454999999999998</v>
      </c>
      <c r="K14" s="36"/>
      <c r="L14" s="8"/>
      <c r="M14" s="8"/>
      <c r="N14" s="8"/>
      <c r="O14" s="8"/>
      <c r="P14" s="8"/>
      <c r="Q14" s="8"/>
      <c r="R14" s="8"/>
      <c r="S14" s="8"/>
      <c r="T14" s="8"/>
      <c r="U14" s="7" t="s">
        <v>2</v>
      </c>
      <c r="V14" s="11">
        <v>55.641500000000001</v>
      </c>
      <c r="W14" s="12">
        <v>55.641500000000001</v>
      </c>
      <c r="X14" s="26">
        <v>62455</v>
      </c>
      <c r="Y14" s="26">
        <v>59018</v>
      </c>
      <c r="Z14" s="26">
        <v>32099</v>
      </c>
    </row>
    <row r="15" spans="1:26" s="5" customFormat="1" ht="12" x14ac:dyDescent="0.2">
      <c r="F15" s="4"/>
      <c r="G15" s="13"/>
      <c r="H15" s="13"/>
      <c r="I15" s="1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4"/>
    </row>
    <row r="16" spans="1:26" s="5" customFormat="1" ht="12" x14ac:dyDescent="0.2">
      <c r="B16" s="4"/>
      <c r="C16" s="4"/>
      <c r="D16" s="4"/>
      <c r="F16" s="10"/>
      <c r="G16" s="16"/>
      <c r="H16" s="16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7"/>
    </row>
    <row r="17" spans="1:21" s="5" customFormat="1" ht="12" x14ac:dyDescent="0.2">
      <c r="A17" s="32" t="s">
        <v>420</v>
      </c>
    </row>
    <row r="18" spans="1:21" s="5" customFormat="1" thickBot="1" x14ac:dyDescent="0.25">
      <c r="A18" s="19"/>
    </row>
    <row r="19" spans="1:21" s="21" customFormat="1" ht="27" customHeight="1" thickBot="1" x14ac:dyDescent="0.25">
      <c r="A19" s="39" t="s">
        <v>6</v>
      </c>
      <c r="B19" s="39" t="s">
        <v>7</v>
      </c>
      <c r="C19" s="39" t="s">
        <v>8</v>
      </c>
      <c r="D19" s="37" t="s">
        <v>9</v>
      </c>
      <c r="E19" s="37"/>
      <c r="F19" s="37"/>
      <c r="G19" s="37" t="s">
        <v>10</v>
      </c>
      <c r="H19" s="37"/>
      <c r="I19" s="37"/>
      <c r="J19" s="37" t="s">
        <v>11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spans="1:21" s="21" customFormat="1" ht="22.5" customHeight="1" thickBot="1" x14ac:dyDescent="0.25">
      <c r="A20" s="39"/>
      <c r="B20" s="39"/>
      <c r="C20" s="39"/>
      <c r="D20" s="38" t="s">
        <v>0</v>
      </c>
      <c r="E20" s="20" t="s">
        <v>12</v>
      </c>
      <c r="F20" s="20" t="s">
        <v>13</v>
      </c>
      <c r="G20" s="38" t="s">
        <v>0</v>
      </c>
      <c r="H20" s="20" t="s">
        <v>12</v>
      </c>
      <c r="I20" s="20" t="s">
        <v>13</v>
      </c>
      <c r="J20" s="38" t="s">
        <v>0</v>
      </c>
      <c r="K20" s="20" t="s">
        <v>12</v>
      </c>
      <c r="L20" s="20"/>
      <c r="M20" s="20"/>
      <c r="N20" s="20"/>
      <c r="O20" s="20"/>
      <c r="P20" s="20"/>
      <c r="Q20" s="20"/>
      <c r="R20" s="20"/>
      <c r="S20" s="20"/>
      <c r="T20" s="20"/>
      <c r="U20" s="20" t="s">
        <v>13</v>
      </c>
    </row>
    <row r="21" spans="1:21" s="21" customFormat="1" ht="22.5" customHeight="1" thickBot="1" x14ac:dyDescent="0.25">
      <c r="A21" s="39"/>
      <c r="B21" s="39"/>
      <c r="C21" s="39"/>
      <c r="D21" s="38"/>
      <c r="E21" s="20" t="s">
        <v>14</v>
      </c>
      <c r="F21" s="20" t="s">
        <v>15</v>
      </c>
      <c r="G21" s="38"/>
      <c r="H21" s="20" t="s">
        <v>14</v>
      </c>
      <c r="I21" s="20" t="s">
        <v>15</v>
      </c>
      <c r="J21" s="38"/>
      <c r="K21" s="20" t="s">
        <v>14</v>
      </c>
      <c r="L21" s="20"/>
      <c r="M21" s="20"/>
      <c r="N21" s="20"/>
      <c r="O21" s="20"/>
      <c r="P21" s="20"/>
      <c r="Q21" s="20"/>
      <c r="R21" s="20"/>
      <c r="S21" s="20"/>
      <c r="T21" s="20"/>
      <c r="U21" s="20" t="s">
        <v>15</v>
      </c>
    </row>
    <row r="22" spans="1:21" s="4" customFormat="1" x14ac:dyDescent="0.2">
      <c r="A22" s="46">
        <v>1</v>
      </c>
      <c r="B22" s="46">
        <v>2</v>
      </c>
      <c r="C22" s="46">
        <v>3</v>
      </c>
      <c r="D22" s="47">
        <v>4</v>
      </c>
      <c r="E22" s="46">
        <v>5</v>
      </c>
      <c r="F22" s="46">
        <v>6</v>
      </c>
      <c r="G22" s="47">
        <v>7</v>
      </c>
      <c r="H22" s="46">
        <v>8</v>
      </c>
      <c r="I22" s="46">
        <v>9</v>
      </c>
      <c r="J22" s="47">
        <v>10</v>
      </c>
      <c r="K22" s="46">
        <v>11</v>
      </c>
      <c r="L22" s="46"/>
      <c r="M22" s="46"/>
      <c r="N22" s="46"/>
      <c r="O22" s="46"/>
      <c r="P22" s="46"/>
      <c r="Q22" s="46"/>
      <c r="R22" s="46"/>
      <c r="S22" s="46"/>
      <c r="T22" s="46"/>
      <c r="U22" s="46">
        <v>12</v>
      </c>
    </row>
    <row r="23" spans="1:21" s="22" customFormat="1" ht="21" customHeight="1" x14ac:dyDescent="0.2">
      <c r="A23" s="48" t="s">
        <v>28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s="22" customFormat="1" ht="72" x14ac:dyDescent="0.2">
      <c r="A24" s="50">
        <v>1</v>
      </c>
      <c r="B24" s="51" t="s">
        <v>29</v>
      </c>
      <c r="C24" s="52" t="s">
        <v>30</v>
      </c>
      <c r="D24" s="53">
        <v>7732.73</v>
      </c>
      <c r="E24" s="54" t="s">
        <v>31</v>
      </c>
      <c r="F24" s="53" t="s">
        <v>32</v>
      </c>
      <c r="G24" s="53">
        <v>136</v>
      </c>
      <c r="H24" s="53">
        <v>6</v>
      </c>
      <c r="I24" s="53" t="s">
        <v>33</v>
      </c>
      <c r="J24" s="53">
        <v>949</v>
      </c>
      <c r="K24" s="54">
        <v>91</v>
      </c>
      <c r="L24" s="54"/>
      <c r="M24" s="54"/>
      <c r="N24" s="54"/>
      <c r="O24" s="54"/>
      <c r="P24" s="54"/>
      <c r="Q24" s="54"/>
      <c r="R24" s="54"/>
      <c r="S24" s="54"/>
      <c r="T24" s="54"/>
      <c r="U24" s="54" t="s">
        <v>34</v>
      </c>
    </row>
    <row r="25" spans="1:21" s="22" customFormat="1" ht="72" x14ac:dyDescent="0.2">
      <c r="A25" s="50">
        <v>2</v>
      </c>
      <c r="B25" s="51" t="s">
        <v>35</v>
      </c>
      <c r="C25" s="52" t="s">
        <v>36</v>
      </c>
      <c r="D25" s="53">
        <v>8.33</v>
      </c>
      <c r="E25" s="54"/>
      <c r="F25" s="53">
        <v>8.33</v>
      </c>
      <c r="G25" s="53">
        <v>264</v>
      </c>
      <c r="H25" s="53"/>
      <c r="I25" s="53">
        <v>264</v>
      </c>
      <c r="J25" s="53">
        <v>1240</v>
      </c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>
        <v>1240</v>
      </c>
    </row>
    <row r="26" spans="1:21" s="22" customFormat="1" ht="36" x14ac:dyDescent="0.2">
      <c r="A26" s="50">
        <v>3</v>
      </c>
      <c r="B26" s="51" t="s">
        <v>37</v>
      </c>
      <c r="C26" s="52" t="s">
        <v>30</v>
      </c>
      <c r="D26" s="53">
        <v>457.54</v>
      </c>
      <c r="E26" s="54" t="s">
        <v>38</v>
      </c>
      <c r="F26" s="53" t="s">
        <v>39</v>
      </c>
      <c r="G26" s="53">
        <v>8</v>
      </c>
      <c r="H26" s="53">
        <v>1</v>
      </c>
      <c r="I26" s="53" t="s">
        <v>40</v>
      </c>
      <c r="J26" s="53">
        <v>71</v>
      </c>
      <c r="K26" s="54" t="s">
        <v>41</v>
      </c>
      <c r="L26" s="54"/>
      <c r="M26" s="54"/>
      <c r="N26" s="54"/>
      <c r="O26" s="54"/>
      <c r="P26" s="54"/>
      <c r="Q26" s="54"/>
      <c r="R26" s="54"/>
      <c r="S26" s="54"/>
      <c r="T26" s="54"/>
      <c r="U26" s="54" t="s">
        <v>42</v>
      </c>
    </row>
    <row r="27" spans="1:21" s="22" customFormat="1" ht="84" x14ac:dyDescent="0.2">
      <c r="A27" s="50">
        <v>4</v>
      </c>
      <c r="B27" s="51" t="s">
        <v>43</v>
      </c>
      <c r="C27" s="52" t="s">
        <v>44</v>
      </c>
      <c r="D27" s="53">
        <v>5491.76</v>
      </c>
      <c r="E27" s="54">
        <v>195.37</v>
      </c>
      <c r="F27" s="53" t="s">
        <v>45</v>
      </c>
      <c r="G27" s="53">
        <v>123</v>
      </c>
      <c r="H27" s="53">
        <v>4</v>
      </c>
      <c r="I27" s="53" t="s">
        <v>46</v>
      </c>
      <c r="J27" s="53">
        <v>802</v>
      </c>
      <c r="K27" s="54">
        <v>63</v>
      </c>
      <c r="L27" s="54"/>
      <c r="M27" s="54"/>
      <c r="N27" s="54"/>
      <c r="O27" s="54"/>
      <c r="P27" s="54"/>
      <c r="Q27" s="54"/>
      <c r="R27" s="54"/>
      <c r="S27" s="54"/>
      <c r="T27" s="54"/>
      <c r="U27" s="54" t="s">
        <v>47</v>
      </c>
    </row>
    <row r="28" spans="1:21" s="22" customFormat="1" ht="60" x14ac:dyDescent="0.2">
      <c r="A28" s="50">
        <v>5</v>
      </c>
      <c r="B28" s="51" t="s">
        <v>48</v>
      </c>
      <c r="C28" s="52" t="s">
        <v>49</v>
      </c>
      <c r="D28" s="53">
        <v>3233.88</v>
      </c>
      <c r="E28" s="54">
        <v>3233.88</v>
      </c>
      <c r="F28" s="53"/>
      <c r="G28" s="53">
        <v>647</v>
      </c>
      <c r="H28" s="53">
        <v>647</v>
      </c>
      <c r="I28" s="53"/>
      <c r="J28" s="53">
        <v>9249</v>
      </c>
      <c r="K28" s="54">
        <v>9249</v>
      </c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1:21" s="22" customFormat="1" ht="48" x14ac:dyDescent="0.2">
      <c r="A29" s="50">
        <v>6</v>
      </c>
      <c r="B29" s="51" t="s">
        <v>50</v>
      </c>
      <c r="C29" s="52">
        <v>9</v>
      </c>
      <c r="D29" s="53">
        <v>111</v>
      </c>
      <c r="E29" s="54" t="s">
        <v>51</v>
      </c>
      <c r="F29" s="53"/>
      <c r="G29" s="53">
        <v>999</v>
      </c>
      <c r="H29" s="53" t="s">
        <v>52</v>
      </c>
      <c r="I29" s="53"/>
      <c r="J29" s="53">
        <v>3304</v>
      </c>
      <c r="K29" s="54" t="s">
        <v>53</v>
      </c>
      <c r="L29" s="54"/>
      <c r="M29" s="54"/>
      <c r="N29" s="54"/>
      <c r="O29" s="54"/>
      <c r="P29" s="54"/>
      <c r="Q29" s="54"/>
      <c r="R29" s="54"/>
      <c r="S29" s="54"/>
      <c r="T29" s="54"/>
      <c r="U29" s="54"/>
    </row>
    <row r="30" spans="1:21" s="22" customFormat="1" ht="60" x14ac:dyDescent="0.2">
      <c r="A30" s="50">
        <v>7</v>
      </c>
      <c r="B30" s="51" t="s">
        <v>54</v>
      </c>
      <c r="C30" s="52" t="s">
        <v>55</v>
      </c>
      <c r="D30" s="53">
        <v>964.83</v>
      </c>
      <c r="E30" s="54">
        <v>964.83</v>
      </c>
      <c r="F30" s="53"/>
      <c r="G30" s="53">
        <v>87</v>
      </c>
      <c r="H30" s="53">
        <v>87</v>
      </c>
      <c r="I30" s="53"/>
      <c r="J30" s="53">
        <v>1242</v>
      </c>
      <c r="K30" s="54">
        <v>1242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</row>
    <row r="31" spans="1:21" s="22" customFormat="1" ht="60" x14ac:dyDescent="0.2">
      <c r="A31" s="50">
        <v>8</v>
      </c>
      <c r="B31" s="51" t="s">
        <v>56</v>
      </c>
      <c r="C31" s="52">
        <v>4</v>
      </c>
      <c r="D31" s="53">
        <v>132</v>
      </c>
      <c r="E31" s="54" t="s">
        <v>57</v>
      </c>
      <c r="F31" s="53"/>
      <c r="G31" s="53">
        <v>528</v>
      </c>
      <c r="H31" s="53" t="s">
        <v>58</v>
      </c>
      <c r="I31" s="53"/>
      <c r="J31" s="53">
        <v>2672</v>
      </c>
      <c r="K31" s="54" t="s">
        <v>59</v>
      </c>
      <c r="L31" s="54"/>
      <c r="M31" s="54"/>
      <c r="N31" s="54"/>
      <c r="O31" s="54"/>
      <c r="P31" s="54"/>
      <c r="Q31" s="54"/>
      <c r="R31" s="54"/>
      <c r="S31" s="54"/>
      <c r="T31" s="54"/>
      <c r="U31" s="54"/>
    </row>
    <row r="32" spans="1:21" s="22" customFormat="1" ht="60" x14ac:dyDescent="0.2">
      <c r="A32" s="50">
        <v>9</v>
      </c>
      <c r="B32" s="51" t="s">
        <v>60</v>
      </c>
      <c r="C32" s="52" t="s">
        <v>61</v>
      </c>
      <c r="D32" s="53">
        <v>964.83</v>
      </c>
      <c r="E32" s="54">
        <v>964.83</v>
      </c>
      <c r="F32" s="53"/>
      <c r="G32" s="53">
        <v>39</v>
      </c>
      <c r="H32" s="53">
        <v>39</v>
      </c>
      <c r="I32" s="53"/>
      <c r="J32" s="53">
        <v>552</v>
      </c>
      <c r="K32" s="54">
        <v>552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3" spans="1:21" s="22" customFormat="1" ht="60" x14ac:dyDescent="0.2">
      <c r="A33" s="50">
        <v>10</v>
      </c>
      <c r="B33" s="51" t="s">
        <v>62</v>
      </c>
      <c r="C33" s="52" t="s">
        <v>63</v>
      </c>
      <c r="D33" s="53">
        <v>1749.1</v>
      </c>
      <c r="E33" s="54" t="s">
        <v>64</v>
      </c>
      <c r="F33" s="53" t="s">
        <v>65</v>
      </c>
      <c r="G33" s="53">
        <v>175</v>
      </c>
      <c r="H33" s="53" t="s">
        <v>66</v>
      </c>
      <c r="I33" s="53" t="s">
        <v>40</v>
      </c>
      <c r="J33" s="53">
        <v>1012</v>
      </c>
      <c r="K33" s="54" t="s">
        <v>67</v>
      </c>
      <c r="L33" s="54"/>
      <c r="M33" s="54"/>
      <c r="N33" s="54"/>
      <c r="O33" s="54"/>
      <c r="P33" s="54"/>
      <c r="Q33" s="54"/>
      <c r="R33" s="54"/>
      <c r="S33" s="54"/>
      <c r="T33" s="54"/>
      <c r="U33" s="54" t="s">
        <v>68</v>
      </c>
    </row>
    <row r="34" spans="1:21" s="22" customFormat="1" ht="60" x14ac:dyDescent="0.2">
      <c r="A34" s="50">
        <v>11</v>
      </c>
      <c r="B34" s="51" t="s">
        <v>69</v>
      </c>
      <c r="C34" s="52" t="s">
        <v>70</v>
      </c>
      <c r="D34" s="53">
        <v>6906.46</v>
      </c>
      <c r="E34" s="54" t="s">
        <v>71</v>
      </c>
      <c r="F34" s="53" t="s">
        <v>72</v>
      </c>
      <c r="G34" s="53">
        <v>7</v>
      </c>
      <c r="H34" s="53" t="s">
        <v>73</v>
      </c>
      <c r="I34" s="53">
        <v>2</v>
      </c>
      <c r="J34" s="53">
        <v>51</v>
      </c>
      <c r="K34" s="54" t="s">
        <v>74</v>
      </c>
      <c r="L34" s="54"/>
      <c r="M34" s="54"/>
      <c r="N34" s="54"/>
      <c r="O34" s="54"/>
      <c r="P34" s="54"/>
      <c r="Q34" s="54"/>
      <c r="R34" s="54"/>
      <c r="S34" s="54"/>
      <c r="T34" s="54"/>
      <c r="U34" s="54" t="s">
        <v>75</v>
      </c>
    </row>
    <row r="35" spans="1:21" s="22" customFormat="1" ht="36" x14ac:dyDescent="0.2">
      <c r="A35" s="50">
        <v>12</v>
      </c>
      <c r="B35" s="51" t="s">
        <v>76</v>
      </c>
      <c r="C35" s="52">
        <v>0.10199999999999999</v>
      </c>
      <c r="D35" s="53">
        <v>612</v>
      </c>
      <c r="E35" s="54" t="s">
        <v>77</v>
      </c>
      <c r="F35" s="53"/>
      <c r="G35" s="53">
        <v>62</v>
      </c>
      <c r="H35" s="53" t="s">
        <v>78</v>
      </c>
      <c r="I35" s="53"/>
      <c r="J35" s="53">
        <v>297</v>
      </c>
      <c r="K35" s="54" t="s">
        <v>79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1:21" s="22" customFormat="1" ht="72" x14ac:dyDescent="0.2">
      <c r="A36" s="50">
        <v>13</v>
      </c>
      <c r="B36" s="51" t="s">
        <v>80</v>
      </c>
      <c r="C36" s="52" t="s">
        <v>81</v>
      </c>
      <c r="D36" s="53">
        <v>481.49</v>
      </c>
      <c r="E36" s="54"/>
      <c r="F36" s="53" t="s">
        <v>82</v>
      </c>
      <c r="G36" s="53">
        <v>22</v>
      </c>
      <c r="H36" s="53"/>
      <c r="I36" s="53" t="s">
        <v>83</v>
      </c>
      <c r="J36" s="53">
        <v>186</v>
      </c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 t="s">
        <v>84</v>
      </c>
    </row>
    <row r="37" spans="1:21" s="22" customFormat="1" ht="48" x14ac:dyDescent="0.2">
      <c r="A37" s="55">
        <v>14</v>
      </c>
      <c r="B37" s="56" t="s">
        <v>85</v>
      </c>
      <c r="C37" s="57" t="s">
        <v>86</v>
      </c>
      <c r="D37" s="58">
        <v>459.92</v>
      </c>
      <c r="E37" s="59">
        <v>185.46</v>
      </c>
      <c r="F37" s="58" t="s">
        <v>87</v>
      </c>
      <c r="G37" s="58">
        <v>212</v>
      </c>
      <c r="H37" s="58">
        <v>85</v>
      </c>
      <c r="I37" s="58" t="s">
        <v>88</v>
      </c>
      <c r="J37" s="58">
        <v>2117</v>
      </c>
      <c r="K37" s="59">
        <v>1220</v>
      </c>
      <c r="L37" s="59"/>
      <c r="M37" s="59"/>
      <c r="N37" s="59"/>
      <c r="O37" s="59"/>
      <c r="P37" s="59"/>
      <c r="Q37" s="59"/>
      <c r="R37" s="59"/>
      <c r="S37" s="59"/>
      <c r="T37" s="59"/>
      <c r="U37" s="59" t="s">
        <v>89</v>
      </c>
    </row>
    <row r="38" spans="1:21" s="22" customFormat="1" ht="21" customHeight="1" x14ac:dyDescent="0.2">
      <c r="A38" s="48" t="s">
        <v>90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s="22" customFormat="1" ht="96" x14ac:dyDescent="0.2">
      <c r="A39" s="50">
        <v>15</v>
      </c>
      <c r="B39" s="51" t="s">
        <v>91</v>
      </c>
      <c r="C39" s="52">
        <v>4</v>
      </c>
      <c r="D39" s="53">
        <v>67.900000000000006</v>
      </c>
      <c r="E39" s="54" t="s">
        <v>92</v>
      </c>
      <c r="F39" s="53" t="s">
        <v>93</v>
      </c>
      <c r="G39" s="53">
        <v>272</v>
      </c>
      <c r="H39" s="53" t="s">
        <v>94</v>
      </c>
      <c r="I39" s="53" t="s">
        <v>95</v>
      </c>
      <c r="J39" s="53">
        <v>2182</v>
      </c>
      <c r="K39" s="54" t="s">
        <v>96</v>
      </c>
      <c r="L39" s="54"/>
      <c r="M39" s="54"/>
      <c r="N39" s="54"/>
      <c r="O39" s="54"/>
      <c r="P39" s="54"/>
      <c r="Q39" s="54"/>
      <c r="R39" s="54"/>
      <c r="S39" s="54"/>
      <c r="T39" s="54"/>
      <c r="U39" s="54" t="s">
        <v>97</v>
      </c>
    </row>
    <row r="40" spans="1:21" s="22" customFormat="1" ht="72" x14ac:dyDescent="0.2">
      <c r="A40" s="50">
        <v>16</v>
      </c>
      <c r="B40" s="51" t="s">
        <v>98</v>
      </c>
      <c r="C40" s="52">
        <v>0.3</v>
      </c>
      <c r="D40" s="53">
        <v>10420</v>
      </c>
      <c r="E40" s="54" t="s">
        <v>99</v>
      </c>
      <c r="F40" s="53"/>
      <c r="G40" s="53">
        <v>3126</v>
      </c>
      <c r="H40" s="53" t="s">
        <v>100</v>
      </c>
      <c r="I40" s="53"/>
      <c r="J40" s="53">
        <v>21692</v>
      </c>
      <c r="K40" s="54" t="s">
        <v>101</v>
      </c>
      <c r="L40" s="54"/>
      <c r="M40" s="54"/>
      <c r="N40" s="54"/>
      <c r="O40" s="54"/>
      <c r="P40" s="54"/>
      <c r="Q40" s="54"/>
      <c r="R40" s="54"/>
      <c r="S40" s="54"/>
      <c r="T40" s="54"/>
      <c r="U40" s="54"/>
    </row>
    <row r="41" spans="1:21" s="22" customFormat="1" ht="17.850000000000001" customHeight="1" x14ac:dyDescent="0.2">
      <c r="A41" s="60" t="s">
        <v>102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</row>
    <row r="42" spans="1:21" s="22" customFormat="1" ht="48" x14ac:dyDescent="0.2">
      <c r="A42" s="50">
        <v>17</v>
      </c>
      <c r="B42" s="51" t="s">
        <v>103</v>
      </c>
      <c r="C42" s="52" t="s">
        <v>55</v>
      </c>
      <c r="D42" s="53">
        <v>207.09</v>
      </c>
      <c r="E42" s="54">
        <v>207.09</v>
      </c>
      <c r="F42" s="53"/>
      <c r="G42" s="53">
        <v>19</v>
      </c>
      <c r="H42" s="53">
        <v>19</v>
      </c>
      <c r="I42" s="53"/>
      <c r="J42" s="53">
        <v>267</v>
      </c>
      <c r="K42" s="54">
        <v>267</v>
      </c>
      <c r="L42" s="54"/>
      <c r="M42" s="54"/>
      <c r="N42" s="54"/>
      <c r="O42" s="54"/>
      <c r="P42" s="54"/>
      <c r="Q42" s="54"/>
      <c r="R42" s="54"/>
      <c r="S42" s="54"/>
      <c r="T42" s="54"/>
      <c r="U42" s="54"/>
    </row>
    <row r="43" spans="1:21" s="22" customFormat="1" ht="48" x14ac:dyDescent="0.2">
      <c r="A43" s="50">
        <v>18</v>
      </c>
      <c r="B43" s="51" t="s">
        <v>104</v>
      </c>
      <c r="C43" s="52" t="s">
        <v>55</v>
      </c>
      <c r="D43" s="53">
        <v>3448.61</v>
      </c>
      <c r="E43" s="54" t="s">
        <v>105</v>
      </c>
      <c r="F43" s="53" t="s">
        <v>106</v>
      </c>
      <c r="G43" s="53">
        <v>310</v>
      </c>
      <c r="H43" s="53" t="s">
        <v>107</v>
      </c>
      <c r="I43" s="53" t="s">
        <v>108</v>
      </c>
      <c r="J43" s="53">
        <v>1772</v>
      </c>
      <c r="K43" s="54" t="s">
        <v>109</v>
      </c>
      <c r="L43" s="54"/>
      <c r="M43" s="54"/>
      <c r="N43" s="54"/>
      <c r="O43" s="54"/>
      <c r="P43" s="54"/>
      <c r="Q43" s="54"/>
      <c r="R43" s="54"/>
      <c r="S43" s="54"/>
      <c r="T43" s="54"/>
      <c r="U43" s="54" t="s">
        <v>110</v>
      </c>
    </row>
    <row r="44" spans="1:21" s="22" customFormat="1" ht="60" x14ac:dyDescent="0.2">
      <c r="A44" s="50">
        <v>19</v>
      </c>
      <c r="B44" s="51" t="s">
        <v>111</v>
      </c>
      <c r="C44" s="52" t="s">
        <v>112</v>
      </c>
      <c r="D44" s="53">
        <v>1909.07</v>
      </c>
      <c r="E44" s="54">
        <v>698.12</v>
      </c>
      <c r="F44" s="53" t="s">
        <v>113</v>
      </c>
      <c r="G44" s="53">
        <v>17</v>
      </c>
      <c r="H44" s="53">
        <v>6</v>
      </c>
      <c r="I44" s="53" t="s">
        <v>114</v>
      </c>
      <c r="J44" s="53">
        <v>165</v>
      </c>
      <c r="K44" s="54">
        <v>90</v>
      </c>
      <c r="L44" s="54"/>
      <c r="M44" s="54"/>
      <c r="N44" s="54"/>
      <c r="O44" s="54"/>
      <c r="P44" s="54"/>
      <c r="Q44" s="54"/>
      <c r="R44" s="54"/>
      <c r="S44" s="54"/>
      <c r="T44" s="54"/>
      <c r="U44" s="54" t="s">
        <v>115</v>
      </c>
    </row>
    <row r="45" spans="1:21" s="22" customFormat="1" ht="72" x14ac:dyDescent="0.2">
      <c r="A45" s="50">
        <v>20</v>
      </c>
      <c r="B45" s="51" t="s">
        <v>116</v>
      </c>
      <c r="C45" s="52" t="s">
        <v>117</v>
      </c>
      <c r="D45" s="53">
        <v>4.12</v>
      </c>
      <c r="E45" s="54"/>
      <c r="F45" s="53">
        <v>4.12</v>
      </c>
      <c r="G45" s="53">
        <v>3</v>
      </c>
      <c r="H45" s="53"/>
      <c r="I45" s="53">
        <v>3</v>
      </c>
      <c r="J45" s="53">
        <v>25</v>
      </c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>
        <v>25</v>
      </c>
    </row>
    <row r="46" spans="1:21" s="22" customFormat="1" ht="72" x14ac:dyDescent="0.2">
      <c r="A46" s="50">
        <v>21</v>
      </c>
      <c r="B46" s="51" t="s">
        <v>35</v>
      </c>
      <c r="C46" s="52" t="s">
        <v>117</v>
      </c>
      <c r="D46" s="53">
        <v>8.33</v>
      </c>
      <c r="E46" s="54"/>
      <c r="F46" s="53">
        <v>8.33</v>
      </c>
      <c r="G46" s="53">
        <v>7</v>
      </c>
      <c r="H46" s="53"/>
      <c r="I46" s="53">
        <v>7</v>
      </c>
      <c r="J46" s="53">
        <v>31</v>
      </c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>
        <v>31</v>
      </c>
    </row>
    <row r="47" spans="1:21" s="22" customFormat="1" ht="72" x14ac:dyDescent="0.2">
      <c r="A47" s="50">
        <v>22</v>
      </c>
      <c r="B47" s="51" t="s">
        <v>118</v>
      </c>
      <c r="C47" s="52" t="s">
        <v>55</v>
      </c>
      <c r="D47" s="53">
        <v>472.32</v>
      </c>
      <c r="E47" s="54" t="s">
        <v>119</v>
      </c>
      <c r="F47" s="53" t="s">
        <v>120</v>
      </c>
      <c r="G47" s="53">
        <v>43</v>
      </c>
      <c r="H47" s="53" t="s">
        <v>121</v>
      </c>
      <c r="I47" s="53">
        <v>3</v>
      </c>
      <c r="J47" s="53">
        <v>358</v>
      </c>
      <c r="K47" s="54" t="s">
        <v>122</v>
      </c>
      <c r="L47" s="54"/>
      <c r="M47" s="54"/>
      <c r="N47" s="54"/>
      <c r="O47" s="54"/>
      <c r="P47" s="54"/>
      <c r="Q47" s="54"/>
      <c r="R47" s="54"/>
      <c r="S47" s="54"/>
      <c r="T47" s="54"/>
      <c r="U47" s="54" t="s">
        <v>123</v>
      </c>
    </row>
    <row r="48" spans="1:21" s="22" customFormat="1" ht="60" x14ac:dyDescent="0.2">
      <c r="A48" s="50">
        <v>23</v>
      </c>
      <c r="B48" s="51" t="s">
        <v>124</v>
      </c>
      <c r="C48" s="52" t="s">
        <v>55</v>
      </c>
      <c r="D48" s="53">
        <v>69.97</v>
      </c>
      <c r="E48" s="54">
        <v>62.65</v>
      </c>
      <c r="F48" s="53">
        <v>7.31</v>
      </c>
      <c r="G48" s="53">
        <v>6</v>
      </c>
      <c r="H48" s="53">
        <v>6</v>
      </c>
      <c r="I48" s="53"/>
      <c r="J48" s="53">
        <v>84</v>
      </c>
      <c r="K48" s="54">
        <v>81</v>
      </c>
      <c r="L48" s="54"/>
      <c r="M48" s="54"/>
      <c r="N48" s="54"/>
      <c r="O48" s="54"/>
      <c r="P48" s="54"/>
      <c r="Q48" s="54"/>
      <c r="R48" s="54"/>
      <c r="S48" s="54"/>
      <c r="T48" s="54"/>
      <c r="U48" s="54">
        <v>3</v>
      </c>
    </row>
    <row r="49" spans="1:21" s="22" customFormat="1" ht="84" x14ac:dyDescent="0.2">
      <c r="A49" s="55">
        <v>24</v>
      </c>
      <c r="B49" s="56" t="s">
        <v>125</v>
      </c>
      <c r="C49" s="57" t="s">
        <v>126</v>
      </c>
      <c r="D49" s="58">
        <v>426</v>
      </c>
      <c r="E49" s="59" t="s">
        <v>127</v>
      </c>
      <c r="F49" s="58"/>
      <c r="G49" s="58">
        <v>367</v>
      </c>
      <c r="H49" s="58" t="s">
        <v>128</v>
      </c>
      <c r="I49" s="58"/>
      <c r="J49" s="58">
        <v>1967</v>
      </c>
      <c r="K49" s="59" t="s">
        <v>129</v>
      </c>
      <c r="L49" s="59"/>
      <c r="M49" s="59"/>
      <c r="N49" s="59"/>
      <c r="O49" s="59"/>
      <c r="P49" s="59"/>
      <c r="Q49" s="59"/>
      <c r="R49" s="59"/>
      <c r="S49" s="59"/>
      <c r="T49" s="59"/>
      <c r="U49" s="59"/>
    </row>
    <row r="50" spans="1:21" s="22" customFormat="1" ht="21" customHeight="1" x14ac:dyDescent="0.2">
      <c r="A50" s="48" t="s">
        <v>130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1:21" s="22" customFormat="1" ht="48" x14ac:dyDescent="0.2">
      <c r="A51" s="50">
        <v>25</v>
      </c>
      <c r="B51" s="51" t="s">
        <v>131</v>
      </c>
      <c r="C51" s="52">
        <v>1</v>
      </c>
      <c r="D51" s="53">
        <v>1835.07</v>
      </c>
      <c r="E51" s="54">
        <v>387.79</v>
      </c>
      <c r="F51" s="53" t="s">
        <v>132</v>
      </c>
      <c r="G51" s="53">
        <v>1835</v>
      </c>
      <c r="H51" s="53">
        <v>388</v>
      </c>
      <c r="I51" s="53" t="s">
        <v>133</v>
      </c>
      <c r="J51" s="53">
        <v>14103</v>
      </c>
      <c r="K51" s="54">
        <v>5544</v>
      </c>
      <c r="L51" s="54"/>
      <c r="M51" s="54"/>
      <c r="N51" s="54"/>
      <c r="O51" s="54"/>
      <c r="P51" s="54"/>
      <c r="Q51" s="54"/>
      <c r="R51" s="54"/>
      <c r="S51" s="54"/>
      <c r="T51" s="54"/>
      <c r="U51" s="54" t="s">
        <v>134</v>
      </c>
    </row>
    <row r="52" spans="1:21" s="22" customFormat="1" ht="48" x14ac:dyDescent="0.2">
      <c r="A52" s="50">
        <v>26</v>
      </c>
      <c r="B52" s="51" t="s">
        <v>135</v>
      </c>
      <c r="C52" s="52">
        <v>1</v>
      </c>
      <c r="D52" s="53">
        <v>1062.45</v>
      </c>
      <c r="E52" s="54">
        <v>202.76</v>
      </c>
      <c r="F52" s="53" t="s">
        <v>136</v>
      </c>
      <c r="G52" s="53">
        <v>1062</v>
      </c>
      <c r="H52" s="53">
        <v>203</v>
      </c>
      <c r="I52" s="53" t="s">
        <v>137</v>
      </c>
      <c r="J52" s="53">
        <v>8001</v>
      </c>
      <c r="K52" s="54">
        <v>2898</v>
      </c>
      <c r="L52" s="54"/>
      <c r="M52" s="54"/>
      <c r="N52" s="54"/>
      <c r="O52" s="54"/>
      <c r="P52" s="54"/>
      <c r="Q52" s="54"/>
      <c r="R52" s="54"/>
      <c r="S52" s="54"/>
      <c r="T52" s="54"/>
      <c r="U52" s="54" t="s">
        <v>138</v>
      </c>
    </row>
    <row r="53" spans="1:21" s="22" customFormat="1" ht="84" x14ac:dyDescent="0.2">
      <c r="A53" s="50">
        <v>27</v>
      </c>
      <c r="B53" s="51" t="s">
        <v>139</v>
      </c>
      <c r="C53" s="52" t="s">
        <v>140</v>
      </c>
      <c r="D53" s="53">
        <v>10908.84</v>
      </c>
      <c r="E53" s="54" t="s">
        <v>141</v>
      </c>
      <c r="F53" s="53" t="s">
        <v>142</v>
      </c>
      <c r="G53" s="53">
        <v>4604</v>
      </c>
      <c r="H53" s="53" t="s">
        <v>143</v>
      </c>
      <c r="I53" s="53" t="s">
        <v>144</v>
      </c>
      <c r="J53" s="53">
        <v>11999</v>
      </c>
      <c r="K53" s="54" t="s">
        <v>145</v>
      </c>
      <c r="L53" s="54"/>
      <c r="M53" s="54"/>
      <c r="N53" s="54"/>
      <c r="O53" s="54"/>
      <c r="P53" s="54"/>
      <c r="Q53" s="54"/>
      <c r="R53" s="54"/>
      <c r="S53" s="54"/>
      <c r="T53" s="54"/>
      <c r="U53" s="54" t="s">
        <v>146</v>
      </c>
    </row>
    <row r="54" spans="1:21" s="22" customFormat="1" ht="156" x14ac:dyDescent="0.2">
      <c r="A54" s="50">
        <v>28</v>
      </c>
      <c r="B54" s="51" t="s">
        <v>147</v>
      </c>
      <c r="C54" s="52" t="s">
        <v>140</v>
      </c>
      <c r="D54" s="53">
        <v>32803.919999999998</v>
      </c>
      <c r="E54" s="54" t="s">
        <v>148</v>
      </c>
      <c r="F54" s="53" t="s">
        <v>149</v>
      </c>
      <c r="G54" s="53">
        <v>13843</v>
      </c>
      <c r="H54" s="53" t="s">
        <v>150</v>
      </c>
      <c r="I54" s="53" t="s">
        <v>151</v>
      </c>
      <c r="J54" s="53">
        <v>41293</v>
      </c>
      <c r="K54" s="54" t="s">
        <v>152</v>
      </c>
      <c r="L54" s="54"/>
      <c r="M54" s="54"/>
      <c r="N54" s="54"/>
      <c r="O54" s="54"/>
      <c r="P54" s="54"/>
      <c r="Q54" s="54"/>
      <c r="R54" s="54"/>
      <c r="S54" s="54"/>
      <c r="T54" s="54"/>
      <c r="U54" s="54" t="s">
        <v>153</v>
      </c>
    </row>
    <row r="55" spans="1:21" s="22" customFormat="1" ht="48" x14ac:dyDescent="0.2">
      <c r="A55" s="50">
        <v>29</v>
      </c>
      <c r="B55" s="51" t="s">
        <v>154</v>
      </c>
      <c r="C55" s="52" t="s">
        <v>155</v>
      </c>
      <c r="D55" s="53">
        <v>39779.379999999997</v>
      </c>
      <c r="E55" s="54" t="s">
        <v>156</v>
      </c>
      <c r="F55" s="53"/>
      <c r="G55" s="53">
        <v>755</v>
      </c>
      <c r="H55" s="53" t="s">
        <v>157</v>
      </c>
      <c r="I55" s="53"/>
      <c r="J55" s="53">
        <v>3815</v>
      </c>
      <c r="K55" s="54" t="s">
        <v>158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</row>
    <row r="56" spans="1:21" s="22" customFormat="1" ht="36" x14ac:dyDescent="0.2">
      <c r="A56" s="50">
        <v>30</v>
      </c>
      <c r="B56" s="51" t="s">
        <v>159</v>
      </c>
      <c r="C56" s="52" t="s">
        <v>160</v>
      </c>
      <c r="D56" s="53">
        <v>1180</v>
      </c>
      <c r="E56" s="54" t="s">
        <v>161</v>
      </c>
      <c r="F56" s="53"/>
      <c r="G56" s="53">
        <v>403</v>
      </c>
      <c r="H56" s="53" t="s">
        <v>162</v>
      </c>
      <c r="I56" s="53"/>
      <c r="J56" s="53">
        <v>1027</v>
      </c>
      <c r="K56" s="54" t="s">
        <v>163</v>
      </c>
      <c r="L56" s="54"/>
      <c r="M56" s="54"/>
      <c r="N56" s="54"/>
      <c r="O56" s="54"/>
      <c r="P56" s="54"/>
      <c r="Q56" s="54"/>
      <c r="R56" s="54"/>
      <c r="S56" s="54"/>
      <c r="T56" s="54"/>
      <c r="U56" s="54"/>
    </row>
    <row r="57" spans="1:21" s="22" customFormat="1" ht="72" x14ac:dyDescent="0.2">
      <c r="A57" s="50">
        <v>31</v>
      </c>
      <c r="B57" s="51" t="s">
        <v>164</v>
      </c>
      <c r="C57" s="52" t="s">
        <v>165</v>
      </c>
      <c r="D57" s="53">
        <v>174.67</v>
      </c>
      <c r="E57" s="54" t="s">
        <v>166</v>
      </c>
      <c r="F57" s="53">
        <v>81.17</v>
      </c>
      <c r="G57" s="53">
        <v>5</v>
      </c>
      <c r="H57" s="53" t="s">
        <v>167</v>
      </c>
      <c r="I57" s="53">
        <v>2</v>
      </c>
      <c r="J57" s="53">
        <v>40</v>
      </c>
      <c r="K57" s="54" t="s">
        <v>168</v>
      </c>
      <c r="L57" s="54"/>
      <c r="M57" s="54"/>
      <c r="N57" s="54"/>
      <c r="O57" s="54"/>
      <c r="P57" s="54"/>
      <c r="Q57" s="54"/>
      <c r="R57" s="54"/>
      <c r="S57" s="54"/>
      <c r="T57" s="54"/>
      <c r="U57" s="54">
        <v>4</v>
      </c>
    </row>
    <row r="58" spans="1:21" s="22" customFormat="1" ht="72" x14ac:dyDescent="0.2">
      <c r="A58" s="50">
        <v>32</v>
      </c>
      <c r="B58" s="51" t="s">
        <v>169</v>
      </c>
      <c r="C58" s="52">
        <v>43.5</v>
      </c>
      <c r="D58" s="53">
        <v>97.09</v>
      </c>
      <c r="E58" s="54" t="s">
        <v>170</v>
      </c>
      <c r="F58" s="53"/>
      <c r="G58" s="53">
        <v>4223</v>
      </c>
      <c r="H58" s="53" t="s">
        <v>171</v>
      </c>
      <c r="I58" s="53"/>
      <c r="J58" s="53">
        <v>19161</v>
      </c>
      <c r="K58" s="54" t="s">
        <v>172</v>
      </c>
      <c r="L58" s="54"/>
      <c r="M58" s="54"/>
      <c r="N58" s="54"/>
      <c r="O58" s="54"/>
      <c r="P58" s="54"/>
      <c r="Q58" s="54"/>
      <c r="R58" s="54"/>
      <c r="S58" s="54"/>
      <c r="T58" s="54"/>
      <c r="U58" s="54"/>
    </row>
    <row r="59" spans="1:21" s="22" customFormat="1" ht="48" x14ac:dyDescent="0.2">
      <c r="A59" s="50">
        <v>33</v>
      </c>
      <c r="B59" s="51" t="s">
        <v>173</v>
      </c>
      <c r="C59" s="52" t="s">
        <v>140</v>
      </c>
      <c r="D59" s="53">
        <v>2343.27</v>
      </c>
      <c r="E59" s="54" t="s">
        <v>174</v>
      </c>
      <c r="F59" s="53">
        <v>51.97</v>
      </c>
      <c r="G59" s="53">
        <v>989</v>
      </c>
      <c r="H59" s="53" t="s">
        <v>175</v>
      </c>
      <c r="I59" s="53">
        <v>22</v>
      </c>
      <c r="J59" s="53">
        <v>9978</v>
      </c>
      <c r="K59" s="54" t="s">
        <v>176</v>
      </c>
      <c r="L59" s="54"/>
      <c r="M59" s="54"/>
      <c r="N59" s="54"/>
      <c r="O59" s="54"/>
      <c r="P59" s="54"/>
      <c r="Q59" s="54"/>
      <c r="R59" s="54"/>
      <c r="S59" s="54"/>
      <c r="T59" s="54"/>
      <c r="U59" s="54">
        <v>115</v>
      </c>
    </row>
    <row r="60" spans="1:21" s="22" customFormat="1" ht="48" x14ac:dyDescent="0.2">
      <c r="A60" s="50">
        <v>34</v>
      </c>
      <c r="B60" s="51" t="s">
        <v>177</v>
      </c>
      <c r="C60" s="52">
        <v>1</v>
      </c>
      <c r="D60" s="53">
        <v>72.42</v>
      </c>
      <c r="E60" s="54" t="s">
        <v>178</v>
      </c>
      <c r="F60" s="53">
        <v>18.18</v>
      </c>
      <c r="G60" s="53">
        <v>72</v>
      </c>
      <c r="H60" s="53" t="s">
        <v>179</v>
      </c>
      <c r="I60" s="53">
        <v>18</v>
      </c>
      <c r="J60" s="53">
        <v>427</v>
      </c>
      <c r="K60" s="54" t="s">
        <v>180</v>
      </c>
      <c r="L60" s="54"/>
      <c r="M60" s="54"/>
      <c r="N60" s="54"/>
      <c r="O60" s="54"/>
      <c r="P60" s="54"/>
      <c r="Q60" s="54"/>
      <c r="R60" s="54"/>
      <c r="S60" s="54"/>
      <c r="T60" s="54"/>
      <c r="U60" s="54">
        <v>65</v>
      </c>
    </row>
    <row r="61" spans="1:21" s="22" customFormat="1" ht="60" x14ac:dyDescent="0.2">
      <c r="A61" s="50">
        <v>35</v>
      </c>
      <c r="B61" s="51" t="s">
        <v>181</v>
      </c>
      <c r="C61" s="52">
        <v>45</v>
      </c>
      <c r="D61" s="53">
        <v>32.47</v>
      </c>
      <c r="E61" s="54" t="s">
        <v>182</v>
      </c>
      <c r="F61" s="53"/>
      <c r="G61" s="53">
        <v>1461</v>
      </c>
      <c r="H61" s="53" t="s">
        <v>183</v>
      </c>
      <c r="I61" s="53"/>
      <c r="J61" s="53">
        <v>6600</v>
      </c>
      <c r="K61" s="54" t="s">
        <v>184</v>
      </c>
      <c r="L61" s="54"/>
      <c r="M61" s="54"/>
      <c r="N61" s="54"/>
      <c r="O61" s="54"/>
      <c r="P61" s="54"/>
      <c r="Q61" s="54"/>
      <c r="R61" s="54"/>
      <c r="S61" s="54"/>
      <c r="T61" s="54"/>
      <c r="U61" s="54"/>
    </row>
    <row r="62" spans="1:21" s="22" customFormat="1" ht="72" x14ac:dyDescent="0.2">
      <c r="A62" s="50">
        <v>36</v>
      </c>
      <c r="B62" s="51" t="s">
        <v>185</v>
      </c>
      <c r="C62" s="52" t="s">
        <v>186</v>
      </c>
      <c r="D62" s="53">
        <v>1323.97</v>
      </c>
      <c r="E62" s="54" t="s">
        <v>187</v>
      </c>
      <c r="F62" s="53" t="s">
        <v>188</v>
      </c>
      <c r="G62" s="53">
        <v>33</v>
      </c>
      <c r="H62" s="53">
        <v>7</v>
      </c>
      <c r="I62" s="53" t="s">
        <v>189</v>
      </c>
      <c r="J62" s="53">
        <v>249</v>
      </c>
      <c r="K62" s="54" t="s">
        <v>190</v>
      </c>
      <c r="L62" s="54"/>
      <c r="M62" s="54"/>
      <c r="N62" s="54"/>
      <c r="O62" s="54"/>
      <c r="P62" s="54"/>
      <c r="Q62" s="54"/>
      <c r="R62" s="54"/>
      <c r="S62" s="54"/>
      <c r="T62" s="54"/>
      <c r="U62" s="54" t="s">
        <v>191</v>
      </c>
    </row>
    <row r="63" spans="1:21" s="22" customFormat="1" ht="84" x14ac:dyDescent="0.2">
      <c r="A63" s="50">
        <v>37</v>
      </c>
      <c r="B63" s="51" t="s">
        <v>192</v>
      </c>
      <c r="C63" s="52">
        <v>2.5</v>
      </c>
      <c r="D63" s="53">
        <v>30.2</v>
      </c>
      <c r="E63" s="54" t="s">
        <v>193</v>
      </c>
      <c r="F63" s="53"/>
      <c r="G63" s="53">
        <v>76</v>
      </c>
      <c r="H63" s="53" t="s">
        <v>194</v>
      </c>
      <c r="I63" s="53"/>
      <c r="J63" s="53">
        <v>479</v>
      </c>
      <c r="K63" s="54" t="s">
        <v>195</v>
      </c>
      <c r="L63" s="54"/>
      <c r="M63" s="54"/>
      <c r="N63" s="54"/>
      <c r="O63" s="54"/>
      <c r="P63" s="54"/>
      <c r="Q63" s="54"/>
      <c r="R63" s="54"/>
      <c r="S63" s="54"/>
      <c r="T63" s="54"/>
      <c r="U63" s="54"/>
    </row>
    <row r="64" spans="1:21" s="22" customFormat="1" ht="48" x14ac:dyDescent="0.2">
      <c r="A64" s="50">
        <v>38</v>
      </c>
      <c r="B64" s="51" t="s">
        <v>196</v>
      </c>
      <c r="C64" s="52">
        <v>6</v>
      </c>
      <c r="D64" s="53">
        <v>7.77</v>
      </c>
      <c r="E64" s="54">
        <v>2.79</v>
      </c>
      <c r="F64" s="53">
        <v>4.9800000000000004</v>
      </c>
      <c r="G64" s="53">
        <v>47</v>
      </c>
      <c r="H64" s="53">
        <v>17</v>
      </c>
      <c r="I64" s="53">
        <v>30</v>
      </c>
      <c r="J64" s="53">
        <v>362</v>
      </c>
      <c r="K64" s="54">
        <v>240</v>
      </c>
      <c r="L64" s="54"/>
      <c r="M64" s="54"/>
      <c r="N64" s="54"/>
      <c r="O64" s="54"/>
      <c r="P64" s="54"/>
      <c r="Q64" s="54"/>
      <c r="R64" s="54"/>
      <c r="S64" s="54"/>
      <c r="T64" s="54"/>
      <c r="U64" s="54">
        <v>122</v>
      </c>
    </row>
    <row r="65" spans="1:21" s="22" customFormat="1" ht="48" x14ac:dyDescent="0.2">
      <c r="A65" s="50">
        <v>39</v>
      </c>
      <c r="B65" s="51" t="s">
        <v>197</v>
      </c>
      <c r="C65" s="52">
        <v>6</v>
      </c>
      <c r="D65" s="53">
        <v>0.83</v>
      </c>
      <c r="E65" s="54">
        <v>0.56000000000000005</v>
      </c>
      <c r="F65" s="53">
        <v>0.26</v>
      </c>
      <c r="G65" s="53">
        <v>5</v>
      </c>
      <c r="H65" s="53">
        <v>3</v>
      </c>
      <c r="I65" s="53">
        <v>2</v>
      </c>
      <c r="J65" s="53">
        <v>54</v>
      </c>
      <c r="K65" s="54">
        <v>48</v>
      </c>
      <c r="L65" s="54"/>
      <c r="M65" s="54"/>
      <c r="N65" s="54"/>
      <c r="O65" s="54"/>
      <c r="P65" s="54"/>
      <c r="Q65" s="54"/>
      <c r="R65" s="54"/>
      <c r="S65" s="54"/>
      <c r="T65" s="54"/>
      <c r="U65" s="54">
        <v>6</v>
      </c>
    </row>
    <row r="66" spans="1:21" s="22" customFormat="1" ht="84" x14ac:dyDescent="0.2">
      <c r="A66" s="50">
        <v>40</v>
      </c>
      <c r="B66" s="51" t="s">
        <v>198</v>
      </c>
      <c r="C66" s="52">
        <v>3</v>
      </c>
      <c r="D66" s="53">
        <v>44.33</v>
      </c>
      <c r="E66" s="54" t="s">
        <v>199</v>
      </c>
      <c r="F66" s="53">
        <v>18.48</v>
      </c>
      <c r="G66" s="53">
        <v>133</v>
      </c>
      <c r="H66" s="53" t="s">
        <v>200</v>
      </c>
      <c r="I66" s="53">
        <v>55</v>
      </c>
      <c r="J66" s="53">
        <v>1127</v>
      </c>
      <c r="K66" s="54" t="s">
        <v>201</v>
      </c>
      <c r="L66" s="54"/>
      <c r="M66" s="54"/>
      <c r="N66" s="54"/>
      <c r="O66" s="54"/>
      <c r="P66" s="54"/>
      <c r="Q66" s="54"/>
      <c r="R66" s="54"/>
      <c r="S66" s="54"/>
      <c r="T66" s="54"/>
      <c r="U66" s="54">
        <v>176</v>
      </c>
    </row>
    <row r="67" spans="1:21" s="22" customFormat="1" ht="72" x14ac:dyDescent="0.2">
      <c r="A67" s="50">
        <v>41</v>
      </c>
      <c r="B67" s="51" t="s">
        <v>202</v>
      </c>
      <c r="C67" s="52">
        <v>2</v>
      </c>
      <c r="D67" s="53">
        <v>138.61000000000001</v>
      </c>
      <c r="E67" s="54" t="s">
        <v>203</v>
      </c>
      <c r="F67" s="53">
        <v>8.49</v>
      </c>
      <c r="G67" s="53">
        <v>277</v>
      </c>
      <c r="H67" s="53" t="s">
        <v>204</v>
      </c>
      <c r="I67" s="53">
        <v>17</v>
      </c>
      <c r="J67" s="53">
        <v>641</v>
      </c>
      <c r="K67" s="54" t="s">
        <v>205</v>
      </c>
      <c r="L67" s="54"/>
      <c r="M67" s="54"/>
      <c r="N67" s="54"/>
      <c r="O67" s="54"/>
      <c r="P67" s="54"/>
      <c r="Q67" s="54"/>
      <c r="R67" s="54"/>
      <c r="S67" s="54"/>
      <c r="T67" s="54"/>
      <c r="U67" s="54">
        <v>53</v>
      </c>
    </row>
    <row r="68" spans="1:21" s="22" customFormat="1" ht="72" x14ac:dyDescent="0.2">
      <c r="A68" s="50">
        <v>42</v>
      </c>
      <c r="B68" s="51" t="s">
        <v>206</v>
      </c>
      <c r="C68" s="52">
        <v>2</v>
      </c>
      <c r="D68" s="53">
        <v>217.33</v>
      </c>
      <c r="E68" s="54" t="s">
        <v>207</v>
      </c>
      <c r="F68" s="53">
        <v>18.48</v>
      </c>
      <c r="G68" s="53">
        <v>435</v>
      </c>
      <c r="H68" s="53" t="s">
        <v>208</v>
      </c>
      <c r="I68" s="53">
        <v>37</v>
      </c>
      <c r="J68" s="53">
        <v>1403</v>
      </c>
      <c r="K68" s="54" t="s">
        <v>209</v>
      </c>
      <c r="L68" s="54"/>
      <c r="M68" s="54"/>
      <c r="N68" s="54"/>
      <c r="O68" s="54"/>
      <c r="P68" s="54"/>
      <c r="Q68" s="54"/>
      <c r="R68" s="54"/>
      <c r="S68" s="54"/>
      <c r="T68" s="54"/>
      <c r="U68" s="54">
        <v>117</v>
      </c>
    </row>
    <row r="69" spans="1:21" s="22" customFormat="1" ht="48" x14ac:dyDescent="0.2">
      <c r="A69" s="50">
        <v>43</v>
      </c>
      <c r="B69" s="51" t="s">
        <v>210</v>
      </c>
      <c r="C69" s="52">
        <v>2</v>
      </c>
      <c r="D69" s="53">
        <v>45.21</v>
      </c>
      <c r="E69" s="54" t="s">
        <v>211</v>
      </c>
      <c r="F69" s="53"/>
      <c r="G69" s="53">
        <v>90</v>
      </c>
      <c r="H69" s="53" t="s">
        <v>212</v>
      </c>
      <c r="I69" s="53"/>
      <c r="J69" s="53">
        <v>592</v>
      </c>
      <c r="K69" s="54" t="s">
        <v>213</v>
      </c>
      <c r="L69" s="54"/>
      <c r="M69" s="54"/>
      <c r="N69" s="54"/>
      <c r="O69" s="54"/>
      <c r="P69" s="54"/>
      <c r="Q69" s="54"/>
      <c r="R69" s="54"/>
      <c r="S69" s="54"/>
      <c r="T69" s="54"/>
      <c r="U69" s="54"/>
    </row>
    <row r="70" spans="1:21" s="22" customFormat="1" ht="48" x14ac:dyDescent="0.2">
      <c r="A70" s="50">
        <v>44</v>
      </c>
      <c r="B70" s="51" t="s">
        <v>214</v>
      </c>
      <c r="C70" s="52">
        <v>1</v>
      </c>
      <c r="D70" s="53">
        <v>24.85</v>
      </c>
      <c r="E70" s="54" t="s">
        <v>215</v>
      </c>
      <c r="F70" s="53"/>
      <c r="G70" s="53">
        <v>25</v>
      </c>
      <c r="H70" s="53" t="s">
        <v>216</v>
      </c>
      <c r="I70" s="53"/>
      <c r="J70" s="53">
        <v>163</v>
      </c>
      <c r="K70" s="54" t="s">
        <v>217</v>
      </c>
      <c r="L70" s="54"/>
      <c r="M70" s="54"/>
      <c r="N70" s="54"/>
      <c r="O70" s="54"/>
      <c r="P70" s="54"/>
      <c r="Q70" s="54"/>
      <c r="R70" s="54"/>
      <c r="S70" s="54"/>
      <c r="T70" s="54"/>
      <c r="U70" s="54"/>
    </row>
    <row r="71" spans="1:21" s="22" customFormat="1" ht="48" x14ac:dyDescent="0.2">
      <c r="A71" s="50">
        <v>45</v>
      </c>
      <c r="B71" s="51" t="s">
        <v>218</v>
      </c>
      <c r="C71" s="52">
        <v>1</v>
      </c>
      <c r="D71" s="53">
        <v>43.12</v>
      </c>
      <c r="E71" s="54" t="s">
        <v>219</v>
      </c>
      <c r="F71" s="53"/>
      <c r="G71" s="53">
        <v>43</v>
      </c>
      <c r="H71" s="53" t="s">
        <v>220</v>
      </c>
      <c r="I71" s="53"/>
      <c r="J71" s="53">
        <v>282</v>
      </c>
      <c r="K71" s="54" t="s">
        <v>221</v>
      </c>
      <c r="L71" s="54"/>
      <c r="M71" s="54"/>
      <c r="N71" s="54"/>
      <c r="O71" s="54"/>
      <c r="P71" s="54"/>
      <c r="Q71" s="54"/>
      <c r="R71" s="54"/>
      <c r="S71" s="54"/>
      <c r="T71" s="54"/>
      <c r="U71" s="54"/>
    </row>
    <row r="72" spans="1:21" s="22" customFormat="1" ht="48" x14ac:dyDescent="0.2">
      <c r="A72" s="50">
        <v>46</v>
      </c>
      <c r="B72" s="51" t="s">
        <v>222</v>
      </c>
      <c r="C72" s="52">
        <v>1</v>
      </c>
      <c r="D72" s="53">
        <v>132.25</v>
      </c>
      <c r="E72" s="54" t="s">
        <v>223</v>
      </c>
      <c r="F72" s="53"/>
      <c r="G72" s="53">
        <v>132</v>
      </c>
      <c r="H72" s="53" t="s">
        <v>57</v>
      </c>
      <c r="I72" s="53"/>
      <c r="J72" s="53">
        <v>866</v>
      </c>
      <c r="K72" s="54" t="s">
        <v>224</v>
      </c>
      <c r="L72" s="54"/>
      <c r="M72" s="54"/>
      <c r="N72" s="54"/>
      <c r="O72" s="54"/>
      <c r="P72" s="54"/>
      <c r="Q72" s="54"/>
      <c r="R72" s="54"/>
      <c r="S72" s="54"/>
      <c r="T72" s="54"/>
      <c r="U72" s="54"/>
    </row>
    <row r="73" spans="1:21" s="22" customFormat="1" ht="48" x14ac:dyDescent="0.2">
      <c r="A73" s="50">
        <v>47</v>
      </c>
      <c r="B73" s="51" t="s">
        <v>225</v>
      </c>
      <c r="C73" s="52">
        <v>2</v>
      </c>
      <c r="D73" s="53">
        <v>166.24</v>
      </c>
      <c r="E73" s="54" t="s">
        <v>226</v>
      </c>
      <c r="F73" s="53"/>
      <c r="G73" s="53">
        <v>332</v>
      </c>
      <c r="H73" s="53" t="s">
        <v>227</v>
      </c>
      <c r="I73" s="53"/>
      <c r="J73" s="53">
        <v>2178</v>
      </c>
      <c r="K73" s="54" t="s">
        <v>228</v>
      </c>
      <c r="L73" s="54"/>
      <c r="M73" s="54"/>
      <c r="N73" s="54"/>
      <c r="O73" s="54"/>
      <c r="P73" s="54"/>
      <c r="Q73" s="54"/>
      <c r="R73" s="54"/>
      <c r="S73" s="54"/>
      <c r="T73" s="54"/>
      <c r="U73" s="54"/>
    </row>
    <row r="74" spans="1:21" s="22" customFormat="1" ht="60" x14ac:dyDescent="0.2">
      <c r="A74" s="50">
        <v>48</v>
      </c>
      <c r="B74" s="51" t="s">
        <v>229</v>
      </c>
      <c r="C74" s="52" t="s">
        <v>230</v>
      </c>
      <c r="D74" s="53">
        <v>34201.480000000003</v>
      </c>
      <c r="E74" s="54" t="s">
        <v>231</v>
      </c>
      <c r="F74" s="53" t="s">
        <v>232</v>
      </c>
      <c r="G74" s="53">
        <v>52</v>
      </c>
      <c r="H74" s="53" t="s">
        <v>233</v>
      </c>
      <c r="I74" s="53" t="s">
        <v>234</v>
      </c>
      <c r="J74" s="53">
        <v>454</v>
      </c>
      <c r="K74" s="54" t="s">
        <v>235</v>
      </c>
      <c r="L74" s="54"/>
      <c r="M74" s="54"/>
      <c r="N74" s="54"/>
      <c r="O74" s="54"/>
      <c r="P74" s="54"/>
      <c r="Q74" s="54"/>
      <c r="R74" s="54"/>
      <c r="S74" s="54"/>
      <c r="T74" s="54"/>
      <c r="U74" s="54" t="s">
        <v>236</v>
      </c>
    </row>
    <row r="75" spans="1:21" s="22" customFormat="1" ht="84" x14ac:dyDescent="0.2">
      <c r="A75" s="50">
        <v>49</v>
      </c>
      <c r="B75" s="51" t="s">
        <v>237</v>
      </c>
      <c r="C75" s="52">
        <v>1</v>
      </c>
      <c r="D75" s="53">
        <v>300.8</v>
      </c>
      <c r="E75" s="54" t="s">
        <v>238</v>
      </c>
      <c r="F75" s="53" t="s">
        <v>239</v>
      </c>
      <c r="G75" s="53">
        <v>301</v>
      </c>
      <c r="H75" s="53" t="s">
        <v>240</v>
      </c>
      <c r="I75" s="53" t="s">
        <v>241</v>
      </c>
      <c r="J75" s="53">
        <v>2051</v>
      </c>
      <c r="K75" s="54" t="s">
        <v>242</v>
      </c>
      <c r="L75" s="54"/>
      <c r="M75" s="54"/>
      <c r="N75" s="54"/>
      <c r="O75" s="54"/>
      <c r="P75" s="54"/>
      <c r="Q75" s="54"/>
      <c r="R75" s="54"/>
      <c r="S75" s="54"/>
      <c r="T75" s="54"/>
      <c r="U75" s="54" t="s">
        <v>243</v>
      </c>
    </row>
    <row r="76" spans="1:21" s="22" customFormat="1" ht="36" x14ac:dyDescent="0.2">
      <c r="A76" s="50">
        <v>50</v>
      </c>
      <c r="B76" s="51" t="s">
        <v>244</v>
      </c>
      <c r="C76" s="52">
        <v>5.0000000000000001E-3</v>
      </c>
      <c r="D76" s="53">
        <v>551</v>
      </c>
      <c r="E76" s="54" t="s">
        <v>245</v>
      </c>
      <c r="F76" s="53"/>
      <c r="G76" s="53">
        <v>3</v>
      </c>
      <c r="H76" s="53" t="s">
        <v>246</v>
      </c>
      <c r="I76" s="53"/>
      <c r="J76" s="53">
        <v>14</v>
      </c>
      <c r="K76" s="54" t="s">
        <v>247</v>
      </c>
      <c r="L76" s="54"/>
      <c r="M76" s="54"/>
      <c r="N76" s="54"/>
      <c r="O76" s="54"/>
      <c r="P76" s="54"/>
      <c r="Q76" s="54"/>
      <c r="R76" s="54"/>
      <c r="S76" s="54"/>
      <c r="T76" s="54"/>
      <c r="U76" s="54"/>
    </row>
    <row r="77" spans="1:21" s="22" customFormat="1" ht="84" x14ac:dyDescent="0.2">
      <c r="A77" s="50">
        <v>51</v>
      </c>
      <c r="B77" s="51" t="s">
        <v>248</v>
      </c>
      <c r="C77" s="52">
        <v>3</v>
      </c>
      <c r="D77" s="53">
        <v>11.9</v>
      </c>
      <c r="E77" s="54" t="s">
        <v>249</v>
      </c>
      <c r="F77" s="53"/>
      <c r="G77" s="53">
        <v>36</v>
      </c>
      <c r="H77" s="53" t="s">
        <v>250</v>
      </c>
      <c r="I77" s="53"/>
      <c r="J77" s="53">
        <v>226</v>
      </c>
      <c r="K77" s="54" t="s">
        <v>251</v>
      </c>
      <c r="L77" s="54"/>
      <c r="M77" s="54"/>
      <c r="N77" s="54"/>
      <c r="O77" s="54"/>
      <c r="P77" s="54"/>
      <c r="Q77" s="54"/>
      <c r="R77" s="54"/>
      <c r="S77" s="54"/>
      <c r="T77" s="54"/>
      <c r="U77" s="54"/>
    </row>
    <row r="78" spans="1:21" s="22" customFormat="1" ht="84" x14ac:dyDescent="0.2">
      <c r="A78" s="50">
        <v>52</v>
      </c>
      <c r="B78" s="51" t="s">
        <v>252</v>
      </c>
      <c r="C78" s="52">
        <v>1</v>
      </c>
      <c r="D78" s="53">
        <v>38.6</v>
      </c>
      <c r="E78" s="54" t="s">
        <v>253</v>
      </c>
      <c r="F78" s="53">
        <v>14.36</v>
      </c>
      <c r="G78" s="53">
        <v>39</v>
      </c>
      <c r="H78" s="53" t="s">
        <v>254</v>
      </c>
      <c r="I78" s="53">
        <v>14</v>
      </c>
      <c r="J78" s="53">
        <v>360</v>
      </c>
      <c r="K78" s="54" t="s">
        <v>255</v>
      </c>
      <c r="L78" s="54"/>
      <c r="M78" s="54"/>
      <c r="N78" s="54"/>
      <c r="O78" s="54"/>
      <c r="P78" s="54"/>
      <c r="Q78" s="54"/>
      <c r="R78" s="54"/>
      <c r="S78" s="54"/>
      <c r="T78" s="54"/>
      <c r="U78" s="54">
        <v>43</v>
      </c>
    </row>
    <row r="79" spans="1:21" s="22" customFormat="1" ht="48" x14ac:dyDescent="0.2">
      <c r="A79" s="50">
        <v>53</v>
      </c>
      <c r="B79" s="51" t="s">
        <v>256</v>
      </c>
      <c r="C79" s="52">
        <v>1</v>
      </c>
      <c r="D79" s="53">
        <v>472.15</v>
      </c>
      <c r="E79" s="54" t="s">
        <v>257</v>
      </c>
      <c r="F79" s="53"/>
      <c r="G79" s="53">
        <v>472</v>
      </c>
      <c r="H79" s="53" t="s">
        <v>258</v>
      </c>
      <c r="I79" s="53"/>
      <c r="J79" s="53">
        <v>2090</v>
      </c>
      <c r="K79" s="54" t="s">
        <v>259</v>
      </c>
      <c r="L79" s="54"/>
      <c r="M79" s="54"/>
      <c r="N79" s="54"/>
      <c r="O79" s="54"/>
      <c r="P79" s="54"/>
      <c r="Q79" s="54"/>
      <c r="R79" s="54"/>
      <c r="S79" s="54"/>
      <c r="T79" s="54"/>
      <c r="U79" s="54"/>
    </row>
    <row r="80" spans="1:21" s="22" customFormat="1" ht="84" x14ac:dyDescent="0.2">
      <c r="A80" s="50">
        <v>54</v>
      </c>
      <c r="B80" s="51" t="s">
        <v>260</v>
      </c>
      <c r="C80" s="52">
        <v>1</v>
      </c>
      <c r="D80" s="53">
        <v>28.21</v>
      </c>
      <c r="E80" s="54" t="s">
        <v>261</v>
      </c>
      <c r="F80" s="53">
        <v>10.59</v>
      </c>
      <c r="G80" s="53">
        <v>28</v>
      </c>
      <c r="H80" s="53" t="s">
        <v>262</v>
      </c>
      <c r="I80" s="53">
        <v>11</v>
      </c>
      <c r="J80" s="53">
        <v>254</v>
      </c>
      <c r="K80" s="54" t="s">
        <v>263</v>
      </c>
      <c r="L80" s="54"/>
      <c r="M80" s="54"/>
      <c r="N80" s="54"/>
      <c r="O80" s="54"/>
      <c r="P80" s="54"/>
      <c r="Q80" s="54"/>
      <c r="R80" s="54"/>
      <c r="S80" s="54"/>
      <c r="T80" s="54"/>
      <c r="U80" s="54">
        <v>32</v>
      </c>
    </row>
    <row r="81" spans="1:21" s="22" customFormat="1" ht="48" x14ac:dyDescent="0.2">
      <c r="A81" s="50">
        <v>55</v>
      </c>
      <c r="B81" s="51" t="s">
        <v>264</v>
      </c>
      <c r="C81" s="52">
        <v>1</v>
      </c>
      <c r="D81" s="53">
        <v>666.46</v>
      </c>
      <c r="E81" s="54" t="s">
        <v>265</v>
      </c>
      <c r="F81" s="53"/>
      <c r="G81" s="53">
        <v>666</v>
      </c>
      <c r="H81" s="53" t="s">
        <v>266</v>
      </c>
      <c r="I81" s="53"/>
      <c r="J81" s="53">
        <v>1467</v>
      </c>
      <c r="K81" s="54" t="s">
        <v>267</v>
      </c>
      <c r="L81" s="54"/>
      <c r="M81" s="54"/>
      <c r="N81" s="54"/>
      <c r="O81" s="54"/>
      <c r="P81" s="54"/>
      <c r="Q81" s="54"/>
      <c r="R81" s="54"/>
      <c r="S81" s="54"/>
      <c r="T81" s="54"/>
      <c r="U81" s="54"/>
    </row>
    <row r="82" spans="1:21" s="22" customFormat="1" ht="60" x14ac:dyDescent="0.2">
      <c r="A82" s="50">
        <v>56</v>
      </c>
      <c r="B82" s="51" t="s">
        <v>268</v>
      </c>
      <c r="C82" s="52">
        <v>1</v>
      </c>
      <c r="D82" s="53">
        <v>141.51</v>
      </c>
      <c r="E82" s="54" t="s">
        <v>269</v>
      </c>
      <c r="F82" s="53">
        <v>9.3000000000000007</v>
      </c>
      <c r="G82" s="53">
        <v>142</v>
      </c>
      <c r="H82" s="53" t="s">
        <v>270</v>
      </c>
      <c r="I82" s="53">
        <v>9</v>
      </c>
      <c r="J82" s="53">
        <v>345</v>
      </c>
      <c r="K82" s="54" t="s">
        <v>271</v>
      </c>
      <c r="L82" s="54"/>
      <c r="M82" s="54"/>
      <c r="N82" s="54"/>
      <c r="O82" s="54"/>
      <c r="P82" s="54"/>
      <c r="Q82" s="54"/>
      <c r="R82" s="54"/>
      <c r="S82" s="54"/>
      <c r="T82" s="54"/>
      <c r="U82" s="54">
        <v>29</v>
      </c>
    </row>
    <row r="83" spans="1:21" s="22" customFormat="1" ht="48" x14ac:dyDescent="0.2">
      <c r="A83" s="50">
        <v>57</v>
      </c>
      <c r="B83" s="51" t="s">
        <v>214</v>
      </c>
      <c r="C83" s="52">
        <v>1</v>
      </c>
      <c r="D83" s="53">
        <v>24.85</v>
      </c>
      <c r="E83" s="54" t="s">
        <v>215</v>
      </c>
      <c r="F83" s="53"/>
      <c r="G83" s="53">
        <v>25</v>
      </c>
      <c r="H83" s="53" t="s">
        <v>216</v>
      </c>
      <c r="I83" s="53"/>
      <c r="J83" s="53">
        <v>163</v>
      </c>
      <c r="K83" s="54" t="s">
        <v>217</v>
      </c>
      <c r="L83" s="54"/>
      <c r="M83" s="54"/>
      <c r="N83" s="54"/>
      <c r="O83" s="54"/>
      <c r="P83" s="54"/>
      <c r="Q83" s="54"/>
      <c r="R83" s="54"/>
      <c r="S83" s="54"/>
      <c r="T83" s="54"/>
      <c r="U83" s="54"/>
    </row>
    <row r="84" spans="1:21" s="22" customFormat="1" ht="48" x14ac:dyDescent="0.2">
      <c r="A84" s="50">
        <v>58</v>
      </c>
      <c r="B84" s="51" t="s">
        <v>272</v>
      </c>
      <c r="C84" s="52" t="s">
        <v>273</v>
      </c>
      <c r="D84" s="53">
        <v>1263.1199999999999</v>
      </c>
      <c r="E84" s="54" t="s">
        <v>274</v>
      </c>
      <c r="F84" s="53">
        <v>186.09</v>
      </c>
      <c r="G84" s="53">
        <v>12</v>
      </c>
      <c r="H84" s="53" t="s">
        <v>275</v>
      </c>
      <c r="I84" s="53">
        <v>2</v>
      </c>
      <c r="J84" s="53">
        <v>146</v>
      </c>
      <c r="K84" s="54" t="s">
        <v>276</v>
      </c>
      <c r="L84" s="54"/>
      <c r="M84" s="54"/>
      <c r="N84" s="54"/>
      <c r="O84" s="54"/>
      <c r="P84" s="54"/>
      <c r="Q84" s="54"/>
      <c r="R84" s="54"/>
      <c r="S84" s="54"/>
      <c r="T84" s="54"/>
      <c r="U84" s="54">
        <v>10</v>
      </c>
    </row>
    <row r="85" spans="1:21" s="22" customFormat="1" ht="60" x14ac:dyDescent="0.2">
      <c r="A85" s="50">
        <v>59</v>
      </c>
      <c r="B85" s="51" t="s">
        <v>277</v>
      </c>
      <c r="C85" s="52" t="s">
        <v>273</v>
      </c>
      <c r="D85" s="53">
        <v>5300</v>
      </c>
      <c r="E85" s="54" t="s">
        <v>278</v>
      </c>
      <c r="F85" s="53"/>
      <c r="G85" s="53">
        <v>49</v>
      </c>
      <c r="H85" s="53" t="s">
        <v>279</v>
      </c>
      <c r="I85" s="53"/>
      <c r="J85" s="53">
        <v>338</v>
      </c>
      <c r="K85" s="54" t="s">
        <v>280</v>
      </c>
      <c r="L85" s="54"/>
      <c r="M85" s="54"/>
      <c r="N85" s="54"/>
      <c r="O85" s="54"/>
      <c r="P85" s="54"/>
      <c r="Q85" s="54"/>
      <c r="R85" s="54"/>
      <c r="S85" s="54"/>
      <c r="T85" s="54"/>
      <c r="U85" s="54"/>
    </row>
    <row r="86" spans="1:21" s="22" customFormat="1" ht="72" x14ac:dyDescent="0.2">
      <c r="A86" s="50">
        <v>60</v>
      </c>
      <c r="B86" s="51" t="s">
        <v>281</v>
      </c>
      <c r="C86" s="52">
        <v>0.4</v>
      </c>
      <c r="D86" s="53">
        <v>2.0499999999999998</v>
      </c>
      <c r="E86" s="54" t="s">
        <v>282</v>
      </c>
      <c r="F86" s="53"/>
      <c r="G86" s="53">
        <v>1</v>
      </c>
      <c r="H86" s="53" t="s">
        <v>283</v>
      </c>
      <c r="I86" s="53"/>
      <c r="J86" s="53">
        <v>2</v>
      </c>
      <c r="K86" s="54" t="s">
        <v>284</v>
      </c>
      <c r="L86" s="54"/>
      <c r="M86" s="54"/>
      <c r="N86" s="54"/>
      <c r="O86" s="54"/>
      <c r="P86" s="54"/>
      <c r="Q86" s="54"/>
      <c r="R86" s="54"/>
      <c r="S86" s="54"/>
      <c r="T86" s="54"/>
      <c r="U86" s="54"/>
    </row>
    <row r="87" spans="1:21" s="22" customFormat="1" ht="36" x14ac:dyDescent="0.2">
      <c r="A87" s="50">
        <v>61</v>
      </c>
      <c r="B87" s="51" t="s">
        <v>285</v>
      </c>
      <c r="C87" s="52">
        <v>0.85</v>
      </c>
      <c r="D87" s="53">
        <v>76.06</v>
      </c>
      <c r="E87" s="54" t="s">
        <v>286</v>
      </c>
      <c r="F87" s="53"/>
      <c r="G87" s="53">
        <v>65</v>
      </c>
      <c r="H87" s="53" t="s">
        <v>287</v>
      </c>
      <c r="I87" s="53"/>
      <c r="J87" s="53">
        <v>470</v>
      </c>
      <c r="K87" s="54" t="s">
        <v>288</v>
      </c>
      <c r="L87" s="54"/>
      <c r="M87" s="54"/>
      <c r="N87" s="54"/>
      <c r="O87" s="54"/>
      <c r="P87" s="54"/>
      <c r="Q87" s="54"/>
      <c r="R87" s="54"/>
      <c r="S87" s="54"/>
      <c r="T87" s="54"/>
      <c r="U87" s="54"/>
    </row>
    <row r="88" spans="1:21" s="22" customFormat="1" ht="72" x14ac:dyDescent="0.2">
      <c r="A88" s="50">
        <v>62</v>
      </c>
      <c r="B88" s="51" t="s">
        <v>289</v>
      </c>
      <c r="C88" s="52" t="s">
        <v>290</v>
      </c>
      <c r="D88" s="53">
        <v>20241.48</v>
      </c>
      <c r="E88" s="54" t="s">
        <v>291</v>
      </c>
      <c r="F88" s="53" t="s">
        <v>232</v>
      </c>
      <c r="G88" s="53">
        <v>6</v>
      </c>
      <c r="H88" s="53">
        <v>2</v>
      </c>
      <c r="I88" s="53" t="s">
        <v>292</v>
      </c>
      <c r="J88" s="53">
        <v>51</v>
      </c>
      <c r="K88" s="54" t="s">
        <v>293</v>
      </c>
      <c r="L88" s="54"/>
      <c r="M88" s="54"/>
      <c r="N88" s="54"/>
      <c r="O88" s="54"/>
      <c r="P88" s="54"/>
      <c r="Q88" s="54"/>
      <c r="R88" s="54"/>
      <c r="S88" s="54"/>
      <c r="T88" s="54"/>
      <c r="U88" s="54" t="s">
        <v>294</v>
      </c>
    </row>
    <row r="89" spans="1:21" s="22" customFormat="1" ht="72" x14ac:dyDescent="0.2">
      <c r="A89" s="50">
        <v>63</v>
      </c>
      <c r="B89" s="51" t="s">
        <v>295</v>
      </c>
      <c r="C89" s="52">
        <v>1</v>
      </c>
      <c r="D89" s="53">
        <v>13.45</v>
      </c>
      <c r="E89" s="54" t="s">
        <v>296</v>
      </c>
      <c r="F89" s="53"/>
      <c r="G89" s="53">
        <v>13</v>
      </c>
      <c r="H89" s="53" t="s">
        <v>297</v>
      </c>
      <c r="I89" s="53"/>
      <c r="J89" s="53">
        <v>42</v>
      </c>
      <c r="K89" s="54" t="s">
        <v>298</v>
      </c>
      <c r="L89" s="54"/>
      <c r="M89" s="54"/>
      <c r="N89" s="54"/>
      <c r="O89" s="54"/>
      <c r="P89" s="54"/>
      <c r="Q89" s="54"/>
      <c r="R89" s="54"/>
      <c r="S89" s="54"/>
      <c r="T89" s="54"/>
      <c r="U89" s="54"/>
    </row>
    <row r="90" spans="1:21" s="22" customFormat="1" ht="36" x14ac:dyDescent="0.2">
      <c r="A90" s="50">
        <v>64</v>
      </c>
      <c r="B90" s="51" t="s">
        <v>299</v>
      </c>
      <c r="C90" s="52">
        <v>1</v>
      </c>
      <c r="D90" s="53">
        <v>2.59</v>
      </c>
      <c r="E90" s="54" t="s">
        <v>300</v>
      </c>
      <c r="F90" s="53"/>
      <c r="G90" s="53">
        <v>3</v>
      </c>
      <c r="H90" s="53" t="s">
        <v>246</v>
      </c>
      <c r="I90" s="53"/>
      <c r="J90" s="53">
        <v>12</v>
      </c>
      <c r="K90" s="54" t="s">
        <v>301</v>
      </c>
      <c r="L90" s="54"/>
      <c r="M90" s="54"/>
      <c r="N90" s="54"/>
      <c r="O90" s="54"/>
      <c r="P90" s="54"/>
      <c r="Q90" s="54"/>
      <c r="R90" s="54"/>
      <c r="S90" s="54"/>
      <c r="T90" s="54"/>
      <c r="U90" s="54"/>
    </row>
    <row r="91" spans="1:21" s="22" customFormat="1" ht="108" x14ac:dyDescent="0.2">
      <c r="A91" s="50">
        <v>65</v>
      </c>
      <c r="B91" s="51" t="s">
        <v>302</v>
      </c>
      <c r="C91" s="52">
        <v>2</v>
      </c>
      <c r="D91" s="53">
        <v>433.6</v>
      </c>
      <c r="E91" s="54" t="s">
        <v>303</v>
      </c>
      <c r="F91" s="53" t="s">
        <v>304</v>
      </c>
      <c r="G91" s="53">
        <v>867</v>
      </c>
      <c r="H91" s="53" t="s">
        <v>305</v>
      </c>
      <c r="I91" s="53" t="s">
        <v>306</v>
      </c>
      <c r="J91" s="53">
        <v>6533</v>
      </c>
      <c r="K91" s="54" t="s">
        <v>307</v>
      </c>
      <c r="L91" s="54"/>
      <c r="M91" s="54"/>
      <c r="N91" s="54"/>
      <c r="O91" s="54"/>
      <c r="P91" s="54"/>
      <c r="Q91" s="54"/>
      <c r="R91" s="54"/>
      <c r="S91" s="54"/>
      <c r="T91" s="54"/>
      <c r="U91" s="54" t="s">
        <v>308</v>
      </c>
    </row>
    <row r="92" spans="1:21" s="22" customFormat="1" ht="72" x14ac:dyDescent="0.2">
      <c r="A92" s="50">
        <v>66</v>
      </c>
      <c r="B92" s="51" t="s">
        <v>309</v>
      </c>
      <c r="C92" s="52">
        <v>2</v>
      </c>
      <c r="D92" s="53">
        <v>355.5</v>
      </c>
      <c r="E92" s="54" t="s">
        <v>310</v>
      </c>
      <c r="F92" s="53" t="s">
        <v>311</v>
      </c>
      <c r="G92" s="53">
        <v>711</v>
      </c>
      <c r="H92" s="53" t="s">
        <v>312</v>
      </c>
      <c r="I92" s="53" t="s">
        <v>313</v>
      </c>
      <c r="J92" s="53">
        <v>4518</v>
      </c>
      <c r="K92" s="54" t="s">
        <v>314</v>
      </c>
      <c r="L92" s="54"/>
      <c r="M92" s="54"/>
      <c r="N92" s="54"/>
      <c r="O92" s="54"/>
      <c r="P92" s="54"/>
      <c r="Q92" s="54"/>
      <c r="R92" s="54"/>
      <c r="S92" s="54"/>
      <c r="T92" s="54"/>
      <c r="U92" s="54" t="s">
        <v>315</v>
      </c>
    </row>
    <row r="93" spans="1:21" s="22" customFormat="1" ht="84" x14ac:dyDescent="0.2">
      <c r="A93" s="50">
        <v>67</v>
      </c>
      <c r="B93" s="51" t="s">
        <v>316</v>
      </c>
      <c r="C93" s="52">
        <v>3</v>
      </c>
      <c r="D93" s="53">
        <v>10.6</v>
      </c>
      <c r="E93" s="54" t="s">
        <v>317</v>
      </c>
      <c r="F93" s="53"/>
      <c r="G93" s="53">
        <v>32</v>
      </c>
      <c r="H93" s="53" t="s">
        <v>318</v>
      </c>
      <c r="I93" s="53"/>
      <c r="J93" s="53">
        <v>202</v>
      </c>
      <c r="K93" s="54" t="s">
        <v>319</v>
      </c>
      <c r="L93" s="54"/>
      <c r="M93" s="54"/>
      <c r="N93" s="54"/>
      <c r="O93" s="54"/>
      <c r="P93" s="54"/>
      <c r="Q93" s="54"/>
      <c r="R93" s="54"/>
      <c r="S93" s="54"/>
      <c r="T93" s="54"/>
      <c r="U93" s="54"/>
    </row>
    <row r="94" spans="1:21" s="22" customFormat="1" ht="60" x14ac:dyDescent="0.2">
      <c r="A94" s="50">
        <v>68</v>
      </c>
      <c r="B94" s="51" t="s">
        <v>320</v>
      </c>
      <c r="C94" s="52">
        <v>1</v>
      </c>
      <c r="D94" s="53">
        <v>311.79000000000002</v>
      </c>
      <c r="E94" s="54" t="s">
        <v>321</v>
      </c>
      <c r="F94" s="53"/>
      <c r="G94" s="53">
        <v>312</v>
      </c>
      <c r="H94" s="53" t="s">
        <v>322</v>
      </c>
      <c r="I94" s="53"/>
      <c r="J94" s="53">
        <v>2042</v>
      </c>
      <c r="K94" s="54" t="s">
        <v>323</v>
      </c>
      <c r="L94" s="54"/>
      <c r="M94" s="54"/>
      <c r="N94" s="54"/>
      <c r="O94" s="54"/>
      <c r="P94" s="54"/>
      <c r="Q94" s="54"/>
      <c r="R94" s="54"/>
      <c r="S94" s="54"/>
      <c r="T94" s="54"/>
      <c r="U94" s="54"/>
    </row>
    <row r="95" spans="1:21" s="22" customFormat="1" ht="48" x14ac:dyDescent="0.2">
      <c r="A95" s="50">
        <v>69</v>
      </c>
      <c r="B95" s="51" t="s">
        <v>324</v>
      </c>
      <c r="C95" s="52">
        <v>1</v>
      </c>
      <c r="D95" s="53">
        <v>830.06</v>
      </c>
      <c r="E95" s="54" t="s">
        <v>325</v>
      </c>
      <c r="F95" s="53"/>
      <c r="G95" s="53">
        <v>830</v>
      </c>
      <c r="H95" s="53" t="s">
        <v>326</v>
      </c>
      <c r="I95" s="53"/>
      <c r="J95" s="53">
        <v>5437</v>
      </c>
      <c r="K95" s="54" t="s">
        <v>327</v>
      </c>
      <c r="L95" s="54"/>
      <c r="M95" s="54"/>
      <c r="N95" s="54"/>
      <c r="O95" s="54"/>
      <c r="P95" s="54"/>
      <c r="Q95" s="54"/>
      <c r="R95" s="54"/>
      <c r="S95" s="54"/>
      <c r="T95" s="54"/>
      <c r="U95" s="54"/>
    </row>
    <row r="96" spans="1:21" s="22" customFormat="1" ht="36" x14ac:dyDescent="0.2">
      <c r="A96" s="50">
        <v>70</v>
      </c>
      <c r="B96" s="51" t="s">
        <v>328</v>
      </c>
      <c r="C96" s="52">
        <v>1</v>
      </c>
      <c r="D96" s="53">
        <v>661.26</v>
      </c>
      <c r="E96" s="54" t="s">
        <v>329</v>
      </c>
      <c r="F96" s="53"/>
      <c r="G96" s="53">
        <v>661</v>
      </c>
      <c r="H96" s="53" t="s">
        <v>330</v>
      </c>
      <c r="I96" s="53"/>
      <c r="J96" s="53">
        <v>4331</v>
      </c>
      <c r="K96" s="54" t="s">
        <v>331</v>
      </c>
      <c r="L96" s="54"/>
      <c r="M96" s="54"/>
      <c r="N96" s="54"/>
      <c r="O96" s="54"/>
      <c r="P96" s="54"/>
      <c r="Q96" s="54"/>
      <c r="R96" s="54"/>
      <c r="S96" s="54"/>
      <c r="T96" s="54"/>
      <c r="U96" s="54"/>
    </row>
    <row r="97" spans="1:21" s="22" customFormat="1" ht="48" x14ac:dyDescent="0.2">
      <c r="A97" s="50">
        <v>71</v>
      </c>
      <c r="B97" s="51" t="s">
        <v>332</v>
      </c>
      <c r="C97" s="52">
        <v>1</v>
      </c>
      <c r="D97" s="53">
        <v>975.99</v>
      </c>
      <c r="E97" s="54" t="s">
        <v>333</v>
      </c>
      <c r="F97" s="53"/>
      <c r="G97" s="53">
        <v>976</v>
      </c>
      <c r="H97" s="53" t="s">
        <v>334</v>
      </c>
      <c r="I97" s="53"/>
      <c r="J97" s="53">
        <v>6393</v>
      </c>
      <c r="K97" s="54" t="s">
        <v>335</v>
      </c>
      <c r="L97" s="54"/>
      <c r="M97" s="54"/>
      <c r="N97" s="54"/>
      <c r="O97" s="54"/>
      <c r="P97" s="54"/>
      <c r="Q97" s="54"/>
      <c r="R97" s="54"/>
      <c r="S97" s="54"/>
      <c r="T97" s="54"/>
      <c r="U97" s="54"/>
    </row>
    <row r="98" spans="1:21" s="22" customFormat="1" ht="60" x14ac:dyDescent="0.2">
      <c r="A98" s="50">
        <v>72</v>
      </c>
      <c r="B98" s="51" t="s">
        <v>336</v>
      </c>
      <c r="C98" s="52">
        <v>2</v>
      </c>
      <c r="D98" s="53">
        <v>20.27</v>
      </c>
      <c r="E98" s="54" t="s">
        <v>337</v>
      </c>
      <c r="F98" s="53"/>
      <c r="G98" s="53">
        <v>41</v>
      </c>
      <c r="H98" s="53" t="s">
        <v>338</v>
      </c>
      <c r="I98" s="53"/>
      <c r="J98" s="53">
        <v>541</v>
      </c>
      <c r="K98" s="54" t="s">
        <v>339</v>
      </c>
      <c r="L98" s="54"/>
      <c r="M98" s="54"/>
      <c r="N98" s="54"/>
      <c r="O98" s="54"/>
      <c r="P98" s="54"/>
      <c r="Q98" s="54"/>
      <c r="R98" s="54"/>
      <c r="S98" s="54"/>
      <c r="T98" s="54"/>
      <c r="U98" s="54"/>
    </row>
    <row r="99" spans="1:21" s="22" customFormat="1" ht="60" x14ac:dyDescent="0.2">
      <c r="A99" s="50">
        <v>73</v>
      </c>
      <c r="B99" s="51" t="s">
        <v>340</v>
      </c>
      <c r="C99" s="52">
        <v>2</v>
      </c>
      <c r="D99" s="53">
        <v>223.36</v>
      </c>
      <c r="E99" s="54" t="s">
        <v>341</v>
      </c>
      <c r="F99" s="53"/>
      <c r="G99" s="53">
        <v>447</v>
      </c>
      <c r="H99" s="53" t="s">
        <v>342</v>
      </c>
      <c r="I99" s="53"/>
      <c r="J99" s="53">
        <v>2926</v>
      </c>
      <c r="K99" s="54" t="s">
        <v>343</v>
      </c>
      <c r="L99" s="54"/>
      <c r="M99" s="54"/>
      <c r="N99" s="54"/>
      <c r="O99" s="54"/>
      <c r="P99" s="54"/>
      <c r="Q99" s="54"/>
      <c r="R99" s="54"/>
      <c r="S99" s="54"/>
      <c r="T99" s="54"/>
      <c r="U99" s="54"/>
    </row>
    <row r="100" spans="1:21" s="22" customFormat="1" ht="60" x14ac:dyDescent="0.2">
      <c r="A100" s="50">
        <v>74</v>
      </c>
      <c r="B100" s="51" t="s">
        <v>344</v>
      </c>
      <c r="C100" s="52" t="s">
        <v>345</v>
      </c>
      <c r="D100" s="53">
        <v>20.170000000000002</v>
      </c>
      <c r="E100" s="54">
        <v>5.74</v>
      </c>
      <c r="F100" s="53" t="s">
        <v>346</v>
      </c>
      <c r="G100" s="53"/>
      <c r="H100" s="53"/>
      <c r="I100" s="53"/>
      <c r="J100" s="53">
        <v>4</v>
      </c>
      <c r="K100" s="54">
        <v>2</v>
      </c>
      <c r="L100" s="54"/>
      <c r="M100" s="54"/>
      <c r="N100" s="54"/>
      <c r="O100" s="54"/>
      <c r="P100" s="54"/>
      <c r="Q100" s="54"/>
      <c r="R100" s="54"/>
      <c r="S100" s="54"/>
      <c r="T100" s="54"/>
      <c r="U100" s="54" t="s">
        <v>167</v>
      </c>
    </row>
    <row r="101" spans="1:21" s="22" customFormat="1" ht="60" x14ac:dyDescent="0.2">
      <c r="A101" s="50">
        <v>75</v>
      </c>
      <c r="B101" s="51" t="s">
        <v>347</v>
      </c>
      <c r="C101" s="52" t="s">
        <v>348</v>
      </c>
      <c r="D101" s="53">
        <v>20.170000000000002</v>
      </c>
      <c r="E101" s="54">
        <v>5.74</v>
      </c>
      <c r="F101" s="53" t="s">
        <v>346</v>
      </c>
      <c r="G101" s="53">
        <v>9</v>
      </c>
      <c r="H101" s="53">
        <v>3</v>
      </c>
      <c r="I101" s="53" t="s">
        <v>349</v>
      </c>
      <c r="J101" s="53">
        <v>83</v>
      </c>
      <c r="K101" s="54">
        <v>37</v>
      </c>
      <c r="L101" s="54"/>
      <c r="M101" s="54"/>
      <c r="N101" s="54"/>
      <c r="O101" s="54"/>
      <c r="P101" s="54"/>
      <c r="Q101" s="54"/>
      <c r="R101" s="54"/>
      <c r="S101" s="54"/>
      <c r="T101" s="54"/>
      <c r="U101" s="54" t="s">
        <v>350</v>
      </c>
    </row>
    <row r="102" spans="1:21" s="22" customFormat="1" ht="60" x14ac:dyDescent="0.2">
      <c r="A102" s="50">
        <v>76</v>
      </c>
      <c r="B102" s="51" t="s">
        <v>351</v>
      </c>
      <c r="C102" s="52">
        <v>1</v>
      </c>
      <c r="D102" s="53">
        <v>122.15</v>
      </c>
      <c r="E102" s="54" t="s">
        <v>352</v>
      </c>
      <c r="F102" s="53">
        <v>60</v>
      </c>
      <c r="G102" s="53">
        <v>122</v>
      </c>
      <c r="H102" s="53" t="s">
        <v>353</v>
      </c>
      <c r="I102" s="53">
        <v>60</v>
      </c>
      <c r="J102" s="53">
        <v>927</v>
      </c>
      <c r="K102" s="54" t="s">
        <v>354</v>
      </c>
      <c r="L102" s="54"/>
      <c r="M102" s="54"/>
      <c r="N102" s="54"/>
      <c r="O102" s="54"/>
      <c r="P102" s="54"/>
      <c r="Q102" s="54"/>
      <c r="R102" s="54"/>
      <c r="S102" s="54"/>
      <c r="T102" s="54"/>
      <c r="U102" s="54">
        <v>232</v>
      </c>
    </row>
    <row r="103" spans="1:21" s="22" customFormat="1" ht="72" x14ac:dyDescent="0.2">
      <c r="A103" s="50">
        <v>77</v>
      </c>
      <c r="B103" s="51" t="s">
        <v>355</v>
      </c>
      <c r="C103" s="52" t="s">
        <v>345</v>
      </c>
      <c r="D103" s="53">
        <v>6.95</v>
      </c>
      <c r="E103" s="54">
        <v>1.1200000000000001</v>
      </c>
      <c r="F103" s="53" t="s">
        <v>356</v>
      </c>
      <c r="G103" s="53"/>
      <c r="H103" s="53"/>
      <c r="I103" s="53"/>
      <c r="J103" s="53">
        <v>1</v>
      </c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>
        <v>1</v>
      </c>
    </row>
    <row r="104" spans="1:21" s="22" customFormat="1" ht="72" x14ac:dyDescent="0.2">
      <c r="A104" s="50">
        <v>78</v>
      </c>
      <c r="B104" s="51" t="s">
        <v>357</v>
      </c>
      <c r="C104" s="52" t="s">
        <v>348</v>
      </c>
      <c r="D104" s="53">
        <v>8.9600000000000009</v>
      </c>
      <c r="E104" s="54">
        <v>1.68</v>
      </c>
      <c r="F104" s="53" t="s">
        <v>358</v>
      </c>
      <c r="G104" s="53">
        <v>4</v>
      </c>
      <c r="H104" s="53">
        <v>1</v>
      </c>
      <c r="I104" s="53">
        <v>3</v>
      </c>
      <c r="J104" s="53">
        <v>34</v>
      </c>
      <c r="K104" s="54">
        <v>11</v>
      </c>
      <c r="L104" s="54"/>
      <c r="M104" s="54"/>
      <c r="N104" s="54"/>
      <c r="O104" s="54"/>
      <c r="P104" s="54"/>
      <c r="Q104" s="54"/>
      <c r="R104" s="54"/>
      <c r="S104" s="54"/>
      <c r="T104" s="54"/>
      <c r="U104" s="54" t="s">
        <v>359</v>
      </c>
    </row>
    <row r="105" spans="1:21" s="22" customFormat="1" ht="72" x14ac:dyDescent="0.2">
      <c r="A105" s="50">
        <v>79</v>
      </c>
      <c r="B105" s="51" t="s">
        <v>360</v>
      </c>
      <c r="C105" s="52">
        <v>1</v>
      </c>
      <c r="D105" s="53">
        <v>1113.72</v>
      </c>
      <c r="E105" s="54">
        <v>195.78</v>
      </c>
      <c r="F105" s="53" t="s">
        <v>361</v>
      </c>
      <c r="G105" s="53">
        <v>1114</v>
      </c>
      <c r="H105" s="53">
        <v>196</v>
      </c>
      <c r="I105" s="53" t="s">
        <v>362</v>
      </c>
      <c r="J105" s="53">
        <v>9208</v>
      </c>
      <c r="K105" s="54">
        <v>2799</v>
      </c>
      <c r="L105" s="54"/>
      <c r="M105" s="54"/>
      <c r="N105" s="54"/>
      <c r="O105" s="54"/>
      <c r="P105" s="54"/>
      <c r="Q105" s="54"/>
      <c r="R105" s="54"/>
      <c r="S105" s="54"/>
      <c r="T105" s="54"/>
      <c r="U105" s="54" t="s">
        <v>363</v>
      </c>
    </row>
    <row r="106" spans="1:21" s="22" customFormat="1" ht="48" x14ac:dyDescent="0.2">
      <c r="A106" s="50">
        <v>80</v>
      </c>
      <c r="B106" s="51" t="s">
        <v>364</v>
      </c>
      <c r="C106" s="52" t="s">
        <v>345</v>
      </c>
      <c r="D106" s="53">
        <v>4874.84</v>
      </c>
      <c r="E106" s="54" t="s">
        <v>365</v>
      </c>
      <c r="F106" s="53" t="s">
        <v>366</v>
      </c>
      <c r="G106" s="53">
        <v>97</v>
      </c>
      <c r="H106" s="53" t="s">
        <v>367</v>
      </c>
      <c r="I106" s="53">
        <v>3</v>
      </c>
      <c r="J106" s="53">
        <v>463</v>
      </c>
      <c r="K106" s="54" t="s">
        <v>368</v>
      </c>
      <c r="L106" s="54"/>
      <c r="M106" s="54"/>
      <c r="N106" s="54"/>
      <c r="O106" s="54"/>
      <c r="P106" s="54"/>
      <c r="Q106" s="54"/>
      <c r="R106" s="54"/>
      <c r="S106" s="54"/>
      <c r="T106" s="54"/>
      <c r="U106" s="54" t="s">
        <v>369</v>
      </c>
    </row>
    <row r="107" spans="1:21" s="22" customFormat="1" ht="48" x14ac:dyDescent="0.2">
      <c r="A107" s="50">
        <v>81</v>
      </c>
      <c r="B107" s="51" t="s">
        <v>370</v>
      </c>
      <c r="C107" s="52">
        <v>2</v>
      </c>
      <c r="D107" s="53">
        <v>28.62</v>
      </c>
      <c r="E107" s="54" t="s">
        <v>371</v>
      </c>
      <c r="F107" s="53"/>
      <c r="G107" s="53">
        <v>57</v>
      </c>
      <c r="H107" s="53" t="s">
        <v>372</v>
      </c>
      <c r="I107" s="53"/>
      <c r="J107" s="53">
        <v>472</v>
      </c>
      <c r="K107" s="54" t="s">
        <v>373</v>
      </c>
      <c r="L107" s="54"/>
      <c r="M107" s="54"/>
      <c r="N107" s="54"/>
      <c r="O107" s="54"/>
      <c r="P107" s="54"/>
      <c r="Q107" s="54"/>
      <c r="R107" s="54"/>
      <c r="S107" s="54"/>
      <c r="T107" s="54"/>
      <c r="U107" s="54"/>
    </row>
    <row r="108" spans="1:21" s="22" customFormat="1" ht="96" x14ac:dyDescent="0.2">
      <c r="A108" s="50">
        <v>82</v>
      </c>
      <c r="B108" s="51" t="s">
        <v>374</v>
      </c>
      <c r="C108" s="52">
        <v>6</v>
      </c>
      <c r="D108" s="53">
        <v>10.91</v>
      </c>
      <c r="E108" s="54" t="s">
        <v>375</v>
      </c>
      <c r="F108" s="53">
        <v>1.87</v>
      </c>
      <c r="G108" s="53">
        <v>65</v>
      </c>
      <c r="H108" s="53" t="s">
        <v>376</v>
      </c>
      <c r="I108" s="53">
        <v>11</v>
      </c>
      <c r="J108" s="53">
        <v>667</v>
      </c>
      <c r="K108" s="54" t="s">
        <v>377</v>
      </c>
      <c r="L108" s="54"/>
      <c r="M108" s="54"/>
      <c r="N108" s="54"/>
      <c r="O108" s="54"/>
      <c r="P108" s="54"/>
      <c r="Q108" s="54"/>
      <c r="R108" s="54"/>
      <c r="S108" s="54"/>
      <c r="T108" s="54"/>
      <c r="U108" s="54">
        <v>40</v>
      </c>
    </row>
    <row r="109" spans="1:21" s="22" customFormat="1" ht="36" x14ac:dyDescent="0.2">
      <c r="A109" s="50">
        <v>83</v>
      </c>
      <c r="B109" s="51" t="s">
        <v>378</v>
      </c>
      <c r="C109" s="52">
        <v>0.1</v>
      </c>
      <c r="D109" s="53">
        <v>79.540000000000006</v>
      </c>
      <c r="E109" s="54" t="s">
        <v>379</v>
      </c>
      <c r="F109" s="53">
        <v>1.18</v>
      </c>
      <c r="G109" s="53">
        <v>8</v>
      </c>
      <c r="H109" s="53" t="s">
        <v>40</v>
      </c>
      <c r="I109" s="53"/>
      <c r="J109" s="53">
        <v>108</v>
      </c>
      <c r="K109" s="54" t="s">
        <v>380</v>
      </c>
      <c r="L109" s="54"/>
      <c r="M109" s="54"/>
      <c r="N109" s="54"/>
      <c r="O109" s="54"/>
      <c r="P109" s="54"/>
      <c r="Q109" s="54"/>
      <c r="R109" s="54"/>
      <c r="S109" s="54"/>
      <c r="T109" s="54"/>
      <c r="U109" s="54">
        <v>1</v>
      </c>
    </row>
    <row r="110" spans="1:21" s="22" customFormat="1" ht="36" x14ac:dyDescent="0.2">
      <c r="A110" s="50">
        <v>84</v>
      </c>
      <c r="B110" s="51" t="s">
        <v>381</v>
      </c>
      <c r="C110" s="52">
        <v>5.0000000000000001E-3</v>
      </c>
      <c r="D110" s="53">
        <v>33551.19</v>
      </c>
      <c r="E110" s="54" t="s">
        <v>382</v>
      </c>
      <c r="F110" s="53"/>
      <c r="G110" s="53">
        <v>168</v>
      </c>
      <c r="H110" s="53" t="s">
        <v>383</v>
      </c>
      <c r="I110" s="53"/>
      <c r="J110" s="53">
        <v>668</v>
      </c>
      <c r="K110" s="54" t="s">
        <v>384</v>
      </c>
      <c r="L110" s="54"/>
      <c r="M110" s="54"/>
      <c r="N110" s="54"/>
      <c r="O110" s="54"/>
      <c r="P110" s="54"/>
      <c r="Q110" s="54"/>
      <c r="R110" s="54"/>
      <c r="S110" s="54"/>
      <c r="T110" s="54"/>
      <c r="U110" s="54"/>
    </row>
    <row r="111" spans="1:21" s="22" customFormat="1" ht="60" x14ac:dyDescent="0.2">
      <c r="A111" s="50">
        <v>85</v>
      </c>
      <c r="B111" s="51" t="s">
        <v>385</v>
      </c>
      <c r="C111" s="52">
        <v>2</v>
      </c>
      <c r="D111" s="53">
        <v>1.31</v>
      </c>
      <c r="E111" s="54" t="s">
        <v>386</v>
      </c>
      <c r="F111" s="53"/>
      <c r="G111" s="53">
        <v>3</v>
      </c>
      <c r="H111" s="53">
        <v>3</v>
      </c>
      <c r="I111" s="53"/>
      <c r="J111" s="53">
        <v>37</v>
      </c>
      <c r="K111" s="54">
        <v>37</v>
      </c>
      <c r="L111" s="54"/>
      <c r="M111" s="54"/>
      <c r="N111" s="54"/>
      <c r="O111" s="54"/>
      <c r="P111" s="54"/>
      <c r="Q111" s="54"/>
      <c r="R111" s="54"/>
      <c r="S111" s="54"/>
      <c r="T111" s="54"/>
      <c r="U111" s="54"/>
    </row>
    <row r="112" spans="1:21" s="22" customFormat="1" ht="60" x14ac:dyDescent="0.2">
      <c r="A112" s="50">
        <v>86</v>
      </c>
      <c r="B112" s="51" t="s">
        <v>387</v>
      </c>
      <c r="C112" s="52">
        <v>12</v>
      </c>
      <c r="D112" s="53">
        <v>1.96</v>
      </c>
      <c r="E112" s="54" t="s">
        <v>388</v>
      </c>
      <c r="F112" s="53"/>
      <c r="G112" s="53">
        <v>24</v>
      </c>
      <c r="H112" s="53" t="s">
        <v>389</v>
      </c>
      <c r="I112" s="53"/>
      <c r="J112" s="53">
        <v>337</v>
      </c>
      <c r="K112" s="54" t="s">
        <v>390</v>
      </c>
      <c r="L112" s="54"/>
      <c r="M112" s="54"/>
      <c r="N112" s="54"/>
      <c r="O112" s="54"/>
      <c r="P112" s="54"/>
      <c r="Q112" s="54"/>
      <c r="R112" s="54"/>
      <c r="S112" s="54"/>
      <c r="T112" s="54"/>
      <c r="U112" s="54"/>
    </row>
    <row r="113" spans="1:21" s="22" customFormat="1" ht="72" x14ac:dyDescent="0.2">
      <c r="A113" s="55">
        <v>87</v>
      </c>
      <c r="B113" s="56" t="s">
        <v>391</v>
      </c>
      <c r="C113" s="57">
        <v>6</v>
      </c>
      <c r="D113" s="58">
        <v>26.45</v>
      </c>
      <c r="E113" s="59" t="s">
        <v>392</v>
      </c>
      <c r="F113" s="58">
        <v>1.97</v>
      </c>
      <c r="G113" s="58">
        <v>159</v>
      </c>
      <c r="H113" s="58" t="s">
        <v>393</v>
      </c>
      <c r="I113" s="58">
        <v>12</v>
      </c>
      <c r="J113" s="58">
        <v>1772</v>
      </c>
      <c r="K113" s="59" t="s">
        <v>394</v>
      </c>
      <c r="L113" s="59"/>
      <c r="M113" s="59"/>
      <c r="N113" s="59"/>
      <c r="O113" s="59"/>
      <c r="P113" s="59"/>
      <c r="Q113" s="59"/>
      <c r="R113" s="59"/>
      <c r="S113" s="59"/>
      <c r="T113" s="59"/>
      <c r="U113" s="59">
        <v>48</v>
      </c>
    </row>
    <row r="114" spans="1:21" s="22" customFormat="1" ht="21" customHeight="1" x14ac:dyDescent="0.2">
      <c r="A114" s="48" t="s">
        <v>395</v>
      </c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</row>
    <row r="115" spans="1:21" s="22" customFormat="1" ht="72" x14ac:dyDescent="0.2">
      <c r="A115" s="55">
        <v>88</v>
      </c>
      <c r="B115" s="56" t="s">
        <v>396</v>
      </c>
      <c r="C115" s="57">
        <v>1.2</v>
      </c>
      <c r="D115" s="58">
        <v>308.97000000000003</v>
      </c>
      <c r="E115" s="59" t="s">
        <v>397</v>
      </c>
      <c r="F115" s="58" t="s">
        <v>398</v>
      </c>
      <c r="G115" s="58">
        <v>371</v>
      </c>
      <c r="H115" s="58" t="s">
        <v>399</v>
      </c>
      <c r="I115" s="58" t="s">
        <v>400</v>
      </c>
      <c r="J115" s="58">
        <v>1888</v>
      </c>
      <c r="K115" s="59" t="s">
        <v>401</v>
      </c>
      <c r="L115" s="59"/>
      <c r="M115" s="59"/>
      <c r="N115" s="59"/>
      <c r="O115" s="59"/>
      <c r="P115" s="59"/>
      <c r="Q115" s="59"/>
      <c r="R115" s="59"/>
      <c r="S115" s="59"/>
      <c r="T115" s="59"/>
      <c r="U115" s="59" t="s">
        <v>402</v>
      </c>
    </row>
    <row r="116" spans="1:21" s="22" customFormat="1" ht="36" x14ac:dyDescent="0.2">
      <c r="A116" s="62" t="s">
        <v>403</v>
      </c>
      <c r="B116" s="63"/>
      <c r="C116" s="63"/>
      <c r="D116" s="63"/>
      <c r="E116" s="63"/>
      <c r="F116" s="63"/>
      <c r="G116" s="64">
        <v>47350</v>
      </c>
      <c r="H116" s="64" t="s">
        <v>404</v>
      </c>
      <c r="I116" s="64" t="s">
        <v>405</v>
      </c>
      <c r="J116" s="64">
        <v>235204</v>
      </c>
      <c r="K116" s="64" t="s">
        <v>406</v>
      </c>
      <c r="L116" s="64"/>
      <c r="M116" s="64"/>
      <c r="N116" s="64"/>
      <c r="O116" s="64"/>
      <c r="P116" s="64"/>
      <c r="Q116" s="64"/>
      <c r="R116" s="64"/>
      <c r="S116" s="64"/>
      <c r="T116" s="64"/>
      <c r="U116" s="64" t="s">
        <v>407</v>
      </c>
    </row>
    <row r="117" spans="1:21" s="22" customFormat="1" x14ac:dyDescent="0.2">
      <c r="A117" s="62" t="s">
        <v>408</v>
      </c>
      <c r="B117" s="63"/>
      <c r="C117" s="63"/>
      <c r="D117" s="63"/>
      <c r="E117" s="63"/>
      <c r="F117" s="63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</row>
    <row r="118" spans="1:21" s="22" customFormat="1" x14ac:dyDescent="0.2">
      <c r="A118" s="62" t="s">
        <v>409</v>
      </c>
      <c r="B118" s="63"/>
      <c r="C118" s="63"/>
      <c r="D118" s="63"/>
      <c r="E118" s="63"/>
      <c r="F118" s="63"/>
      <c r="G118" s="64">
        <v>4368</v>
      </c>
      <c r="H118" s="64"/>
      <c r="I118" s="64"/>
      <c r="J118" s="64">
        <v>62455</v>
      </c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</row>
    <row r="119" spans="1:21" s="22" customFormat="1" x14ac:dyDescent="0.2">
      <c r="A119" s="62" t="s">
        <v>410</v>
      </c>
      <c r="B119" s="63"/>
      <c r="C119" s="63"/>
      <c r="D119" s="63"/>
      <c r="E119" s="63"/>
      <c r="F119" s="63"/>
      <c r="G119" s="64">
        <v>20901</v>
      </c>
      <c r="H119" s="64"/>
      <c r="I119" s="64"/>
      <c r="J119" s="64">
        <v>108693</v>
      </c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</row>
    <row r="120" spans="1:21" s="22" customFormat="1" x14ac:dyDescent="0.2">
      <c r="A120" s="62" t="s">
        <v>411</v>
      </c>
      <c r="B120" s="63"/>
      <c r="C120" s="63"/>
      <c r="D120" s="63"/>
      <c r="E120" s="63"/>
      <c r="F120" s="63"/>
      <c r="G120" s="64">
        <v>22948</v>
      </c>
      <c r="H120" s="64"/>
      <c r="I120" s="64"/>
      <c r="J120" s="64">
        <v>76452</v>
      </c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</row>
    <row r="121" spans="1:21" s="22" customFormat="1" x14ac:dyDescent="0.2">
      <c r="A121" s="65" t="s">
        <v>412</v>
      </c>
      <c r="B121" s="66"/>
      <c r="C121" s="66"/>
      <c r="D121" s="66"/>
      <c r="E121" s="66"/>
      <c r="F121" s="66"/>
      <c r="G121" s="67">
        <v>4849</v>
      </c>
      <c r="H121" s="67"/>
      <c r="I121" s="67"/>
      <c r="J121" s="67">
        <v>59018</v>
      </c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</row>
    <row r="122" spans="1:21" s="22" customFormat="1" x14ac:dyDescent="0.2">
      <c r="A122" s="65" t="s">
        <v>413</v>
      </c>
      <c r="B122" s="66"/>
      <c r="C122" s="66"/>
      <c r="D122" s="66"/>
      <c r="E122" s="66"/>
      <c r="F122" s="66"/>
      <c r="G122" s="67">
        <v>2804</v>
      </c>
      <c r="H122" s="67"/>
      <c r="I122" s="67"/>
      <c r="J122" s="67">
        <v>32099</v>
      </c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</row>
    <row r="123" spans="1:21" s="22" customFormat="1" x14ac:dyDescent="0.2">
      <c r="A123" s="65" t="s">
        <v>414</v>
      </c>
      <c r="B123" s="66"/>
      <c r="C123" s="66"/>
      <c r="D123" s="66"/>
      <c r="E123" s="66"/>
      <c r="F123" s="66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</row>
    <row r="124" spans="1:21" s="22" customFormat="1" x14ac:dyDescent="0.2">
      <c r="A124" s="62" t="s">
        <v>415</v>
      </c>
      <c r="B124" s="63"/>
      <c r="C124" s="63"/>
      <c r="D124" s="63"/>
      <c r="E124" s="63"/>
      <c r="F124" s="63"/>
      <c r="G124" s="64">
        <v>54423</v>
      </c>
      <c r="H124" s="64"/>
      <c r="I124" s="64"/>
      <c r="J124" s="64">
        <v>319812</v>
      </c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</row>
    <row r="125" spans="1:21" s="22" customFormat="1" x14ac:dyDescent="0.2">
      <c r="A125" s="62" t="s">
        <v>416</v>
      </c>
      <c r="B125" s="63"/>
      <c r="C125" s="63"/>
      <c r="D125" s="63"/>
      <c r="E125" s="63"/>
      <c r="F125" s="63"/>
      <c r="G125" s="64">
        <v>580</v>
      </c>
      <c r="H125" s="64"/>
      <c r="I125" s="64"/>
      <c r="J125" s="64">
        <v>6509</v>
      </c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</row>
    <row r="126" spans="1:21" s="22" customFormat="1" x14ac:dyDescent="0.2">
      <c r="A126" s="62" t="s">
        <v>417</v>
      </c>
      <c r="B126" s="63"/>
      <c r="C126" s="63"/>
      <c r="D126" s="63"/>
      <c r="E126" s="63"/>
      <c r="F126" s="63"/>
      <c r="G126" s="64">
        <v>55003</v>
      </c>
      <c r="H126" s="64"/>
      <c r="I126" s="64"/>
      <c r="J126" s="64">
        <v>326321</v>
      </c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</row>
    <row r="127" spans="1:21" s="22" customFormat="1" x14ac:dyDescent="0.2">
      <c r="A127" s="65" t="s">
        <v>418</v>
      </c>
      <c r="B127" s="66"/>
      <c r="C127" s="66"/>
      <c r="D127" s="66"/>
      <c r="E127" s="66"/>
      <c r="F127" s="66"/>
      <c r="G127" s="67">
        <v>55003</v>
      </c>
      <c r="H127" s="67"/>
      <c r="I127" s="67"/>
      <c r="J127" s="67">
        <v>326321</v>
      </c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</row>
    <row r="128" spans="1:21" s="22" customFormat="1" ht="12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</row>
    <row r="129" spans="1:21" s="22" customFormat="1" x14ac:dyDescent="0.2">
      <c r="A129" s="23"/>
      <c r="B129" s="27" t="s">
        <v>21</v>
      </c>
      <c r="C129" s="28"/>
      <c r="D129" s="29"/>
      <c r="E129" s="29"/>
      <c r="F129" s="28"/>
      <c r="G129" s="30">
        <f>IF(ISBLANK(X13),"",ROUND(Y13/X13,2)*100)</f>
        <v>111.00000000000001</v>
      </c>
      <c r="H129" s="2"/>
      <c r="I129" s="2"/>
      <c r="J129" s="30">
        <f>IF(ISBLANK(X14),"",ROUND(Y14/X14,2)*100)</f>
        <v>94</v>
      </c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1" s="22" customFormat="1" x14ac:dyDescent="0.2">
      <c r="A130" s="23"/>
      <c r="B130" s="27" t="s">
        <v>22</v>
      </c>
      <c r="C130" s="28"/>
      <c r="D130" s="29"/>
      <c r="E130" s="29"/>
      <c r="F130" s="28"/>
      <c r="G130" s="18">
        <f>IF(ISBLANK(X13),"",ROUND(Z13/X13,2)*100)</f>
        <v>64</v>
      </c>
      <c r="H130" s="4"/>
      <c r="I130" s="4"/>
      <c r="J130" s="18">
        <f>IF(ISBLANK(X14),"",ROUND(Z14/X14,2)*100)</f>
        <v>51</v>
      </c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:21" s="22" customFormat="1" ht="12" x14ac:dyDescent="0.2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s="4" customFormat="1" ht="12" x14ac:dyDescent="0.2">
      <c r="A132" s="31" t="s">
        <v>26</v>
      </c>
    </row>
    <row r="133" spans="1:21" s="4" customFormat="1" ht="12" x14ac:dyDescent="0.2">
      <c r="A133" s="24"/>
    </row>
    <row r="134" spans="1:21" s="4" customFormat="1" ht="12" x14ac:dyDescent="0.2">
      <c r="A134" s="31" t="s">
        <v>27</v>
      </c>
    </row>
    <row r="135" spans="1:21" s="4" customFormat="1" ht="12" x14ac:dyDescent="0.2">
      <c r="A135" s="19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</row>
    <row r="136" spans="1:21" s="24" customForma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</sheetData>
  <mergeCells count="42">
    <mergeCell ref="A126:F126"/>
    <mergeCell ref="A127:F127"/>
    <mergeCell ref="A121:F121"/>
    <mergeCell ref="A122:F122"/>
    <mergeCell ref="A123:F123"/>
    <mergeCell ref="A124:F124"/>
    <mergeCell ref="A125:F125"/>
    <mergeCell ref="A116:F116"/>
    <mergeCell ref="A117:F117"/>
    <mergeCell ref="A118:F118"/>
    <mergeCell ref="A119:F119"/>
    <mergeCell ref="A120:F120"/>
    <mergeCell ref="A23:U23"/>
    <mergeCell ref="A38:U38"/>
    <mergeCell ref="A41:U41"/>
    <mergeCell ref="A50:U50"/>
    <mergeCell ref="A114:U114"/>
    <mergeCell ref="A4:U4"/>
    <mergeCell ref="A5:U5"/>
    <mergeCell ref="A6:U6"/>
    <mergeCell ref="A7:U7"/>
    <mergeCell ref="J9:U9"/>
    <mergeCell ref="G9:I9"/>
    <mergeCell ref="A19:A21"/>
    <mergeCell ref="B19:B21"/>
    <mergeCell ref="C19:C21"/>
    <mergeCell ref="D19:F19"/>
    <mergeCell ref="D20:D21"/>
    <mergeCell ref="J19:U19"/>
    <mergeCell ref="G20:G21"/>
    <mergeCell ref="G14:H14"/>
    <mergeCell ref="J14:K14"/>
    <mergeCell ref="J20:J21"/>
    <mergeCell ref="G19:I19"/>
    <mergeCell ref="G13:H13"/>
    <mergeCell ref="J10:K10"/>
    <mergeCell ref="J13:K13"/>
    <mergeCell ref="G11:H11"/>
    <mergeCell ref="G12:H12"/>
    <mergeCell ref="J11:K11"/>
    <mergeCell ref="J12:K12"/>
    <mergeCell ref="G10:H10"/>
  </mergeCells>
  <phoneticPr fontId="2" type="noConversion"/>
  <pageMargins left="0.78740157480314965" right="0.39370078740157483" top="0.39370078740157483" bottom="0.39370078740157483" header="0.23622047244094491" footer="0.23622047244094491"/>
  <pageSetup paperSize="9" scale="85" fitToHeight="30000" orientation="landscape" horizontalDpi="300" verticalDpi="300" r:id="rId1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Мои данные</vt:lpstr>
      <vt:lpstr>'Мои данные'!Заголовки_для_печати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Копылова Екатерина Владимировна</dc:creator>
  <cp:lastModifiedBy>Копылова Екатерина Владимировна</cp:lastModifiedBy>
  <cp:lastPrinted>2020-11-23T10:25:40Z</cp:lastPrinted>
  <dcterms:created xsi:type="dcterms:W3CDTF">2003-01-28T12:33:10Z</dcterms:created>
  <dcterms:modified xsi:type="dcterms:W3CDTF">2020-11-23T10:26:02Z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