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MPop\Desktop\Договоры\Договоры свыше 100000\Барнаульская-каштакская\"/>
    </mc:Choice>
  </mc:AlternateContent>
  <bookViews>
    <workbookView xWindow="0" yWindow="0" windowWidth="21570" windowHeight="8160"/>
  </bookViews>
  <sheets>
    <sheet name="Лист1" sheetId="1" r:id="rId1"/>
  </sheets>
  <definedNames>
    <definedName name="_xlnm.Print_Area" localSheetId="0">Лист1!$A$1:$H$26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D19" i="1"/>
  <c r="E18" i="1"/>
  <c r="D18" i="1"/>
  <c r="G17" i="1" l="1"/>
  <c r="H15" i="1"/>
  <c r="F17" i="1"/>
  <c r="D17" i="1"/>
  <c r="H14" i="1"/>
  <c r="F20" i="1" l="1"/>
  <c r="F21" i="1" s="1"/>
  <c r="H12" i="1"/>
  <c r="E17" i="1"/>
  <c r="H16" i="1"/>
  <c r="H13" i="1"/>
  <c r="F22" i="1" l="1"/>
  <c r="F23" i="1" s="1"/>
  <c r="H17" i="1"/>
  <c r="H18" i="1" l="1"/>
  <c r="E20" i="1" l="1"/>
  <c r="D20" i="1" l="1"/>
  <c r="D21" i="1" s="1"/>
  <c r="E21" i="1"/>
  <c r="E22" i="1" s="1"/>
  <c r="D22" i="1" l="1"/>
  <c r="G7" i="1"/>
  <c r="H19" i="1" l="1"/>
  <c r="G20" i="1"/>
  <c r="H20" i="1" s="1"/>
  <c r="G21" i="1" l="1"/>
  <c r="H21" i="1" l="1"/>
  <c r="G22" i="1"/>
  <c r="G23" i="1" s="1"/>
  <c r="E23" i="1"/>
  <c r="H22" i="1" l="1"/>
  <c r="D23" i="1" l="1"/>
  <c r="H23" i="1" l="1"/>
  <c r="G6" i="1" s="1"/>
</calcChain>
</file>

<file path=xl/sharedStrings.xml><?xml version="1.0" encoding="utf-8"?>
<sst xmlns="http://schemas.openxmlformats.org/spreadsheetml/2006/main" count="39" uniqueCount="36">
  <si>
    <t>Номер по порядку</t>
  </si>
  <si>
    <t>Номера сметных расчетов (смет.) Обоснование</t>
  </si>
  <si>
    <t>Наименование работ</t>
  </si>
  <si>
    <t>Сметная стоимость, руб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</si>
  <si>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</si>
  <si>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</si>
  <si>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</si>
  <si>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</si>
  <si>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</si>
  <si>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</si>
  <si>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</si>
  <si>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Начальник управления по строительству</t>
  </si>
  <si>
    <t>Всего с НДС</t>
  </si>
  <si>
    <t>и инвестициям АО "Челябинскгоргаз"</t>
  </si>
  <si>
    <t>Итого</t>
  </si>
  <si>
    <t>Возмещение дополнительных затрат при производстве строительно-монтажных работ в зимнее время-3,3%</t>
  </si>
  <si>
    <t>руб.</t>
  </si>
  <si>
    <t xml:space="preserve">в т. ч. оборудование с НДС:                       </t>
  </si>
  <si>
    <t>ЛС №1</t>
  </si>
  <si>
    <t>Вынос в натуру (на местности) оси трассы газопровода</t>
  </si>
  <si>
    <r>
      <t xml:space="preserve">Сметная стоимость с НДС: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 </t>
    </r>
  </si>
  <si>
    <t>Непредвиденные работы и затраты-1%</t>
  </si>
  <si>
    <t>СОГЛАСОВАНО</t>
  </si>
  <si>
    <t>УТВЕРЖДАЮ</t>
  </si>
  <si>
    <t>_____________/_________________</t>
  </si>
  <si>
    <t>Расчет №1.1</t>
  </si>
  <si>
    <t>Расчет №1.2</t>
  </si>
  <si>
    <t>Контрольно-исполнительная съемка газопровода</t>
  </si>
  <si>
    <t>НДС-20%</t>
  </si>
  <si>
    <t>Газопровод низкого давления</t>
  </si>
  <si>
    <t>Объект: Кольцевой газопровод низкого давления от ул. Барнаульская до ул. Каштакская в Металлургическом районе г. Челябинска</t>
  </si>
  <si>
    <t>ЛС №2</t>
  </si>
  <si>
    <t>Электрозащита от коррозии</t>
  </si>
  <si>
    <t>ЛС №3</t>
  </si>
  <si>
    <t>ПНР электрозащиты</t>
  </si>
  <si>
    <t>Ю.А. Седов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</si>
</sst>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Border="1" applyAlignme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Border="1" applyAlignment="1"/>
    <xf numFmtId="4" fontId="4" fillId="0" borderId="0" xfId="0" applyNumberFormat="1" applyFont="1" applyBorder="1" applyAlignment="1"/>
    <xf numFmtId="0" fontId="7" fillId="0" borderId="0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zoomScaleNormal="100" workbookViewId="0">
      <selection activeCell="G20" sqref="G20"/>
    </sheetView>
  </sheetViews>
  <sheetFormatPr defaultRowHeight="15" x14ac:dyDescent="0.25"/>
  <cols>
    <col min="1" max="1" width="7" customWidth="1"/>
    <col min="2" max="2" width="14.140625" customWidth="1"/>
    <col min="3" max="3" width="45.5703125" customWidth="1"/>
    <col min="4" max="4" width="14.7109375" customWidth="1"/>
    <col min="5" max="6" width="15.28515625" customWidth="1"/>
    <col min="7" max="7" width="12.42578125" customWidth="1"/>
    <col min="8" max="8" width="14.85546875" customWidth="1"/>
    <col min="10" max="10" width="9.85546875" bestFit="1" customWidth="1"/>
    <col min="14" max="14" width="24.7109375" customWidth="1"/>
  </cols>
  <sheetData>
    <row r="1" spans="1:12" ht="15.75" x14ac:dyDescent="0.25">
      <c r="A1" s="38" t="s">
        <v>22</v>
      </c>
      <c r="B1" s="38"/>
      <c r="C1" s="38"/>
      <c r="D1" s="38"/>
      <c r="E1" s="38"/>
      <c r="F1" s="38" t="s">
        <v>23</v>
      </c>
      <c r="G1" s="38"/>
      <c r="I1" s="3"/>
      <c r="J1" s="3"/>
    </row>
    <row r="2" spans="1:12" ht="33.75" customHeight="1" x14ac:dyDescent="0.25">
      <c r="A2" s="39" t="s">
        <v>24</v>
      </c>
      <c r="B2" s="39"/>
      <c r="C2" s="39"/>
      <c r="D2" s="39"/>
      <c r="E2" s="39"/>
      <c r="F2" s="39" t="s">
        <v>24</v>
      </c>
      <c r="G2" s="39"/>
      <c r="I2" s="7"/>
      <c r="J2" s="3"/>
    </row>
    <row r="3" spans="1:12" x14ac:dyDescent="0.25">
      <c r="A3" s="8"/>
      <c r="B3" s="8"/>
      <c r="C3" s="8"/>
      <c r="D3" s="8"/>
      <c r="E3" s="8"/>
      <c r="F3" s="8"/>
      <c r="G3" s="8"/>
      <c r="H3" s="8"/>
    </row>
    <row r="4" spans="1:12" ht="23.45" customHeight="1" x14ac:dyDescent="0.25">
      <c r="A4" s="45" t="s">
        <v>10</v>
      </c>
      <c r="B4" s="45"/>
      <c r="C4" s="45"/>
      <c r="D4" s="45"/>
      <c r="E4" s="45"/>
      <c r="F4" s="45"/>
      <c r="G4" s="45"/>
      <c r="H4" s="45"/>
    </row>
    <row r="5" spans="1:12" ht="33.75" customHeight="1" x14ac:dyDescent="0.25">
      <c r="A5" s="46" t="s">
        <v>30</v>
      </c>
      <c r="B5" s="46"/>
      <c r="C5" s="46"/>
      <c r="D5" s="46"/>
      <c r="E5" s="46"/>
      <c r="F5" s="46"/>
      <c r="G5" s="46"/>
      <c r="H5" s="46"/>
    </row>
    <row r="6" spans="1:12" x14ac:dyDescent="0.25">
      <c r="A6" s="8"/>
      <c r="B6" s="8"/>
      <c r="C6" s="8"/>
      <c r="D6" s="8"/>
      <c r="E6" s="9" t="s">
        <v>20</v>
      </c>
      <c r="F6" s="8"/>
      <c r="G6" s="10">
        <f>H23</f>
        <v>469462.8</v>
      </c>
      <c r="H6" s="9" t="s">
        <v>16</v>
      </c>
      <c r="I6" s="6"/>
    </row>
    <row r="7" spans="1:12" x14ac:dyDescent="0.25">
      <c r="A7" s="8"/>
      <c r="B7" s="8"/>
      <c r="C7" s="8"/>
      <c r="D7" s="8"/>
      <c r="E7" s="11" t="s">
        <v>17</v>
      </c>
      <c r="F7" s="11"/>
      <c r="G7" s="10">
        <f>F23</f>
        <v>8634</v>
      </c>
      <c r="H7" s="11" t="s">
        <v>16</v>
      </c>
    </row>
    <row r="8" spans="1:12" ht="15.75" thickBot="1" x14ac:dyDescent="0.3">
      <c r="A8" s="12"/>
      <c r="B8" s="12"/>
      <c r="C8" s="12"/>
      <c r="D8" s="12"/>
      <c r="E8" s="12"/>
      <c r="F8" s="8"/>
      <c r="G8" s="8"/>
      <c r="H8" s="8"/>
      <c r="L8" s="2"/>
    </row>
    <row r="9" spans="1:12" ht="15.6" customHeight="1" x14ac:dyDescent="0.25">
      <c r="A9" s="54" t="s">
        <v>0</v>
      </c>
      <c r="B9" s="52" t="s">
        <v>1</v>
      </c>
      <c r="C9" s="50" t="s">
        <v>2</v>
      </c>
      <c r="D9" s="47" t="s">
        <v>3</v>
      </c>
      <c r="E9" s="48"/>
      <c r="F9" s="48"/>
      <c r="G9" s="48"/>
      <c r="H9" s="49"/>
    </row>
    <row r="10" spans="1:12" ht="24.6" customHeight="1" x14ac:dyDescent="0.25">
      <c r="A10" s="55"/>
      <c r="B10" s="53"/>
      <c r="C10" s="51"/>
      <c r="D10" s="13" t="s">
        <v>4</v>
      </c>
      <c r="E10" s="13" t="s">
        <v>5</v>
      </c>
      <c r="F10" s="14" t="s">
        <v>6</v>
      </c>
      <c r="G10" s="13" t="s">
        <v>7</v>
      </c>
      <c r="H10" s="15" t="s">
        <v>8</v>
      </c>
    </row>
    <row r="11" spans="1:12" s="1" customFormat="1" ht="13.9" customHeight="1" x14ac:dyDescent="0.25">
      <c r="A11" s="16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5">
        <v>8</v>
      </c>
    </row>
    <row r="12" spans="1:12" s="1" customFormat="1" ht="18.75" customHeight="1" x14ac:dyDescent="0.25">
      <c r="A12" s="16">
        <v>1</v>
      </c>
      <c r="B12" s="17" t="s">
        <v>25</v>
      </c>
      <c r="C12" s="18" t="s">
        <v>19</v>
      </c>
      <c r="D12" s="19"/>
      <c r="E12" s="19"/>
      <c r="F12" s="19"/>
      <c r="G12" s="19">
        <v>4810</v>
      </c>
      <c r="H12" s="20">
        <f t="shared" ref="H12:H16" si="0">SUM(D12:G12)</f>
        <v>4810</v>
      </c>
    </row>
    <row r="13" spans="1:12" ht="18.75" customHeight="1" x14ac:dyDescent="0.25">
      <c r="A13" s="16">
        <v>2</v>
      </c>
      <c r="B13" s="40" t="s">
        <v>18</v>
      </c>
      <c r="C13" s="41" t="s">
        <v>29</v>
      </c>
      <c r="D13" s="42">
        <v>310636</v>
      </c>
      <c r="E13" s="42">
        <v>3882</v>
      </c>
      <c r="F13" s="42"/>
      <c r="G13" s="42"/>
      <c r="H13" s="43">
        <f t="shared" si="0"/>
        <v>314518</v>
      </c>
      <c r="L13" s="4"/>
    </row>
    <row r="14" spans="1:12" ht="18.75" customHeight="1" x14ac:dyDescent="0.25">
      <c r="A14" s="16">
        <v>3</v>
      </c>
      <c r="B14" s="40" t="s">
        <v>31</v>
      </c>
      <c r="C14" s="41" t="s">
        <v>32</v>
      </c>
      <c r="D14" s="42">
        <v>27573</v>
      </c>
      <c r="E14" s="42">
        <v>4065</v>
      </c>
      <c r="F14" s="42">
        <v>7124</v>
      </c>
      <c r="G14" s="42"/>
      <c r="H14" s="43">
        <f>SUM(D14:G14)</f>
        <v>38762</v>
      </c>
      <c r="L14" s="4"/>
    </row>
    <row r="15" spans="1:12" ht="18.75" customHeight="1" x14ac:dyDescent="0.25">
      <c r="A15" s="16">
        <v>4</v>
      </c>
      <c r="B15" s="40" t="s">
        <v>33</v>
      </c>
      <c r="C15" s="41" t="s">
        <v>34</v>
      </c>
      <c r="D15" s="42"/>
      <c r="E15" s="42"/>
      <c r="F15" s="42"/>
      <c r="G15" s="42">
        <v>14538</v>
      </c>
      <c r="H15" s="43">
        <f>SUM(D15:G15)</f>
        <v>14538</v>
      </c>
      <c r="L15" s="4"/>
    </row>
    <row r="16" spans="1:12" ht="18.75" customHeight="1" x14ac:dyDescent="0.25">
      <c r="A16" s="16">
        <v>4</v>
      </c>
      <c r="B16" s="17" t="s">
        <v>26</v>
      </c>
      <c r="C16" s="18" t="s">
        <v>27</v>
      </c>
      <c r="D16" s="19"/>
      <c r="E16" s="19"/>
      <c r="F16" s="19"/>
      <c r="G16" s="19">
        <v>3295</v>
      </c>
      <c r="H16" s="20">
        <f t="shared" si="0"/>
        <v>3295</v>
      </c>
      <c r="L16" s="4"/>
    </row>
    <row r="17" spans="1:10" x14ac:dyDescent="0.25">
      <c r="A17" s="16"/>
      <c r="B17" s="17"/>
      <c r="C17" s="18" t="s">
        <v>14</v>
      </c>
      <c r="D17" s="19">
        <f>SUM(D12:D16)</f>
        <v>338209</v>
      </c>
      <c r="E17" s="19">
        <f>SUM(E12:E16)</f>
        <v>7947</v>
      </c>
      <c r="F17" s="19">
        <f>SUM(F12:F16)</f>
        <v>7124</v>
      </c>
      <c r="G17" s="19">
        <f>SUM(G12:G16)</f>
        <v>22643</v>
      </c>
      <c r="H17" s="20">
        <f>SUM(D17:G17)</f>
        <v>375923</v>
      </c>
    </row>
    <row r="18" spans="1:10" ht="28.5" customHeight="1" x14ac:dyDescent="0.25">
      <c r="A18" s="21"/>
      <c r="B18" s="22"/>
      <c r="C18" s="23" t="s">
        <v>15</v>
      </c>
      <c r="D18" s="24">
        <f>ROUND(D17*3.3%,0)</f>
        <v>11161</v>
      </c>
      <c r="E18" s="24">
        <f>ROUND(E17*3.3%,0)</f>
        <v>262</v>
      </c>
      <c r="F18" s="24"/>
      <c r="G18" s="25"/>
      <c r="H18" s="26">
        <f>SUM(D18:G18)</f>
        <v>11423</v>
      </c>
    </row>
    <row r="19" spans="1:10" x14ac:dyDescent="0.25">
      <c r="A19" s="16"/>
      <c r="B19" s="17"/>
      <c r="C19" s="18" t="s">
        <v>14</v>
      </c>
      <c r="D19" s="19">
        <f>D17+D18</f>
        <v>349370</v>
      </c>
      <c r="E19" s="19">
        <f t="shared" ref="E19:G19" si="1">E17+E18</f>
        <v>8209</v>
      </c>
      <c r="F19" s="19">
        <f t="shared" si="1"/>
        <v>7124</v>
      </c>
      <c r="G19" s="19">
        <f t="shared" si="1"/>
        <v>22643</v>
      </c>
      <c r="H19" s="20">
        <f>SUM(D19:G19)</f>
        <v>387346</v>
      </c>
    </row>
    <row r="20" spans="1:10" ht="15.6" customHeight="1" x14ac:dyDescent="0.25">
      <c r="A20" s="16"/>
      <c r="B20" s="17"/>
      <c r="C20" s="18" t="s">
        <v>21</v>
      </c>
      <c r="D20" s="19">
        <f>ROUND(D19*1%,0)</f>
        <v>3494</v>
      </c>
      <c r="E20" s="19">
        <f t="shared" ref="E20:G20" si="2">ROUND(E19*1%,0)</f>
        <v>82</v>
      </c>
      <c r="F20" s="19">
        <f t="shared" si="2"/>
        <v>71</v>
      </c>
      <c r="G20" s="19">
        <f t="shared" si="2"/>
        <v>226</v>
      </c>
      <c r="H20" s="20">
        <f t="shared" ref="H20:H22" si="3">SUM(D20:G20)</f>
        <v>3873</v>
      </c>
      <c r="J20" s="5"/>
    </row>
    <row r="21" spans="1:10" x14ac:dyDescent="0.25">
      <c r="A21" s="27"/>
      <c r="B21" s="28"/>
      <c r="C21" s="29" t="s">
        <v>9</v>
      </c>
      <c r="D21" s="19">
        <f>SUM(D19:D20)</f>
        <v>352864</v>
      </c>
      <c r="E21" s="19">
        <f t="shared" ref="E21:F21" si="4">SUM(E19:E20)</f>
        <v>8291</v>
      </c>
      <c r="F21" s="19">
        <f t="shared" si="4"/>
        <v>7195</v>
      </c>
      <c r="G21" s="19">
        <f>SUM(G19:G20)</f>
        <v>22869</v>
      </c>
      <c r="H21" s="30">
        <f>SUM(D21:G21)</f>
        <v>391219</v>
      </c>
    </row>
    <row r="22" spans="1:10" ht="13.9" customHeight="1" x14ac:dyDescent="0.25">
      <c r="A22" s="31"/>
      <c r="B22" s="28"/>
      <c r="C22" s="32" t="s">
        <v>28</v>
      </c>
      <c r="D22" s="19">
        <f>D21*20%</f>
        <v>70572.800000000003</v>
      </c>
      <c r="E22" s="19">
        <f>E21*20%</f>
        <v>1658.2</v>
      </c>
      <c r="F22" s="19">
        <f>F21*20%</f>
        <v>1439</v>
      </c>
      <c r="G22" s="19">
        <f>G21*20%</f>
        <v>4573.8</v>
      </c>
      <c r="H22" s="30">
        <f t="shared" si="3"/>
        <v>78243.8</v>
      </c>
    </row>
    <row r="23" spans="1:10" ht="13.9" customHeight="1" thickBot="1" x14ac:dyDescent="0.3">
      <c r="A23" s="33"/>
      <c r="B23" s="34"/>
      <c r="C23" s="35" t="s">
        <v>12</v>
      </c>
      <c r="D23" s="36">
        <f>SUM(D21:D22)</f>
        <v>423436.79999999999</v>
      </c>
      <c r="E23" s="36">
        <f t="shared" ref="E23" si="5">SUM(E21:E22)</f>
        <v>9949.2000000000007</v>
      </c>
      <c r="F23" s="36">
        <f>SUM(F21:F22)</f>
        <v>8634</v>
      </c>
      <c r="G23" s="36">
        <f>SUM(G21:G22)</f>
        <v>27442.799999999999</v>
      </c>
      <c r="H23" s="37">
        <f>SUM(D23:G23)</f>
        <v>469462.8</v>
      </c>
    </row>
    <row r="24" spans="1:10" ht="16.899999999999999" customHeight="1" x14ac:dyDescent="0.25">
      <c r="A24" s="44"/>
      <c r="B24" s="44"/>
      <c r="C24" s="44"/>
      <c r="D24" s="44"/>
      <c r="E24" s="44"/>
      <c r="F24" s="44"/>
      <c r="G24" s="44"/>
      <c r="H24" s="44"/>
    </row>
    <row r="25" spans="1:10" x14ac:dyDescent="0.25">
      <c r="A25" s="8"/>
      <c r="B25" s="8" t="s">
        <v>11</v>
      </c>
      <c r="C25" s="8"/>
      <c r="D25" s="8"/>
      <c r="E25" s="8"/>
      <c r="F25" s="8"/>
      <c r="G25" s="8"/>
      <c r="H25" s="8"/>
    </row>
    <row r="26" spans="1:10" x14ac:dyDescent="0.25">
      <c r="A26" s="8"/>
      <c r="B26" s="8" t="s">
        <v>13</v>
      </c>
      <c r="C26" s="8"/>
      <c r="D26" s="8"/>
      <c r="E26" s="8"/>
      <c r="F26" s="8"/>
      <c r="G26" s="8"/>
      <c r="H26" s="8" t="s">
        <v>35</v>
      </c>
    </row>
  </sheetData>
  <mergeCells count="7">
    <mergeCell ref="A24:H24"/>
    <mergeCell ref="A4:H4"/>
    <mergeCell ref="A5:H5"/>
    <mergeCell ref="D9:H9"/>
    <mergeCell ref="C9:C10"/>
    <mergeCell ref="B9:B10"/>
    <mergeCell ref="A9:A10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Марина Валерьевна</dc:creator>
  <cp:lastModifiedBy>Попова Марина Валерьевна</cp:lastModifiedBy>
  <cp:lastPrinted>2020-10-12T09:18:12Z</cp:lastPrinted>
  <dcterms:created xsi:type="dcterms:W3CDTF">2015-09-28T09:43:35Z</dcterms:created>
  <dcterms:modified xsi:type="dcterms:W3CDTF">2020-10-12T09:18:37Z</dcterms:modified>
</cp:coreProperties>
</file>