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СМР ул. Кольцевая, д. 194 (стр)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данные'!$25:$25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8" l="1"/>
  <c r="G17" i="8"/>
  <c r="J15" i="8"/>
  <c r="G15" i="8"/>
  <c r="J14" i="8"/>
  <c r="G14" i="8"/>
  <c r="J13" i="8"/>
  <c r="G13" i="8"/>
  <c r="J121" i="8"/>
  <c r="G121" i="8"/>
  <c r="J120" i="8"/>
  <c r="G120" i="8"/>
  <c r="J16" i="8"/>
  <c r="G16" i="8"/>
  <c r="A20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7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7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5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5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5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0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2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2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<sst xmlns="http://schemas.openxmlformats.org/spreadsheetml/2006/main" count="390" uniqueCount="338">
  <si>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</si>
  <si>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</si>
  <si>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</si>
  <si>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</si>
  <si>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</si>
  <si>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</si>
  <si>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</si>
  <si>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</si>
  <si>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</si>
  <si>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</si>
  <si>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</si>
  <si>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</si>
  <si>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</si>
  <si>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</si>
  <si>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</si>
  <si>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</si>
  <si>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</si>
  <si>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</si>
  <si>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</si>
  <si>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</si>
  <si>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</si>
  <si>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</si>
  <si>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</si>
  <si>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Ленинский район, пос. Сухомесово, ул. Кольцевая,194</t>
  </si>
  <si>
    <t>Объект:Газопровод низкого давления от точки подключения до границы земельного участка по адресу: г. Челябинск, Ленинский район, пос. Сухомесово, ул. Кольцевая,194</t>
  </si>
  <si>
    <t>ЛОКАЛЬНАЯ СМЕТА №1</t>
  </si>
  <si>
    <t xml:space="preserve">Основание:005.01.20-ТП-ГСН 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</si>
  <si>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</si>
  <si>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</si>
  <si>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0,078
7,8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</si>
  <si>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</si>
  <si>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0,0185
18,5 / 1000</t>
  </si>
  <si>
    <t>4866,54
_____
645,52</t>
  </si>
  <si>
    <t>90
_____
12</t>
  </si>
  <si>
    <t>561
_____
171</t>
  </si>
  <si>
    <t>ТЕР23-01-001-01
Устройство основания под трубопроводы: песчаного, h=0.1 м
10 м3 основания</t>
  </si>
  <si>
    <t>0,12
1,2 / 10</t>
  </si>
  <si>
    <t>105,37
_____
1287</t>
  </si>
  <si>
    <t>39,04
_____
4,26</t>
  </si>
  <si>
    <t>13
_____
154</t>
  </si>
  <si>
    <t>5
_____
1</t>
  </si>
  <si>
    <t>182
_____
460</t>
  </si>
  <si>
    <t>23
_____
7</t>
  </si>
  <si>
    <t>ТЕР01-02-061-02
Засыпка вручную траншей, пазух котлованов и ям, (присыпка газопровода песком вручную на h=0.2 м) на выходе из земли песком_x000D_
группа грунтов: 2
100 м3 грунта</t>
  </si>
  <si>
    <t>0,056
(3,2+2,4) / 100</t>
  </si>
  <si>
    <t>ТССЦ-408-0122
Песок природный для строительных работ средний
м3</t>
  </si>
  <si>
    <t>6,16
(3,2+2,4)*1,1</t>
  </si>
  <si>
    <t xml:space="preserve">
_____
117</t>
  </si>
  <si>
    <t xml:space="preserve">
_____
721</t>
  </si>
  <si>
    <t xml:space="preserve">
_____
2148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</si>
  <si>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</si>
  <si>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0,0195
19,5 / 1000</t>
  </si>
  <si>
    <t>367,67
_____
68,26</t>
  </si>
  <si>
    <t>7
_____
1</t>
  </si>
  <si>
    <t>60
_____
19</t>
  </si>
  <si>
    <t>ТЕР01-02-005-01
Уплотнение грунта пневматическими трамбовками, группа грунтов: 1-2
100 м3 уплотненного грунта</t>
  </si>
  <si>
    <t>0,251
(19,5+3,2+2,4) / 100</t>
  </si>
  <si>
    <t>199,9
_____
36,97</t>
  </si>
  <si>
    <t>50
_____
9</t>
  </si>
  <si>
    <t>356
_____
133</t>
  </si>
  <si>
    <t>ТССЦпг-01-01-01-039
Погрузочные работы при автомобильных перевозках: грунта растительного слоя (земля, перегной)
1 т груза</t>
  </si>
  <si>
    <t>11,9
6,8*1,75</t>
  </si>
  <si>
    <t>ТЕР01-01-016-02
Работа на отвале, группа грунтов: 2-3
1000 м3 грунта</t>
  </si>
  <si>
    <t>0,0068
6,8 / 1000</t>
  </si>
  <si>
    <t>35,99
_____
4,88</t>
  </si>
  <si>
    <t>357,63
_____
64,83</t>
  </si>
  <si>
    <t xml:space="preserve">
_____
1</t>
  </si>
  <si>
    <t>20
_____
6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</si>
  <si>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</si>
  <si>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ТЕР01-02-066-01
Крепление инвентарными щитами стенок траншей шириной до 2 м в грунтах: неустойчивых и мокрых
100 м2 креплений</t>
  </si>
  <si>
    <t>0,258
25,8 / 100</t>
  </si>
  <si>
    <t>280,28
_____
104,28</t>
  </si>
  <si>
    <t>83,26
_____
4,74</t>
  </si>
  <si>
    <t>72
_____
28</t>
  </si>
  <si>
    <t>21
_____
1</t>
  </si>
  <si>
    <t>1039
_____
210</t>
  </si>
  <si>
    <t>130
_____
18</t>
  </si>
  <si>
    <t>ТССЦ-203-0511
Щиты из досок толщиной 25 мм
м2</t>
  </si>
  <si>
    <t>1,1352
5,676*0,2</t>
  </si>
  <si>
    <t xml:space="preserve">
_____
66</t>
  </si>
  <si>
    <t xml:space="preserve">
_____
75</t>
  </si>
  <si>
    <t xml:space="preserve">
_____
445</t>
  </si>
  <si>
    <t>ТЕР27-09-012-01
Установка табличек
100 знаков</t>
  </si>
  <si>
    <t>0,02
2 / 100</t>
  </si>
  <si>
    <t>743,82
_____
489,12</t>
  </si>
  <si>
    <t>15
_____
10</t>
  </si>
  <si>
    <t>214
_____
71</t>
  </si>
  <si>
    <t>ТССЦ-101-4306
Знаки  информационные
шт.</t>
  </si>
  <si>
    <t xml:space="preserve">
_____
99,9</t>
  </si>
  <si>
    <t xml:space="preserve">
_____
200</t>
  </si>
  <si>
    <t xml:space="preserve">
_____
637</t>
  </si>
  <si>
    <t>Опора под газопровод Н=2,1 м</t>
  </si>
  <si>
    <t>ТЕР01-02-057-02
Разработка грунта вручную в траншеях глубиной до 2 м без креплений с откосами, группа грунтов: 2
100 м3 грунта</t>
  </si>
  <si>
    <t>0,0196
1,96 / 100</t>
  </si>
  <si>
    <t>ТЕР06-01-005-01
Устройство бетонных фундаментов общего назначения объемом: до 5 м3
100 м3 бетона и железобетона в деле</t>
  </si>
  <si>
    <t>0,0038
0,38 / 100</t>
  </si>
  <si>
    <t>4717,28
_____
4903,7</t>
  </si>
  <si>
    <t>3946,94
_____
563,65</t>
  </si>
  <si>
    <t>18
_____
19</t>
  </si>
  <si>
    <t>15
_____
2</t>
  </si>
  <si>
    <t>257
_____
125</t>
  </si>
  <si>
    <t>92
_____
31</t>
  </si>
  <si>
    <t>ТССЦ-401-0005
Бетон тяжелый, класс В12,5 (М150)
м3</t>
  </si>
  <si>
    <t>0,3876
0,38*1,02</t>
  </si>
  <si>
    <t xml:space="preserve">
_____
592</t>
  </si>
  <si>
    <t xml:space="preserve">
_____
229</t>
  </si>
  <si>
    <t xml:space="preserve">
_____
1143</t>
  </si>
  <si>
    <t>ТЕР01-02-061-02
Засыпка вручную траншей, пазух котлованов и ям, группа грунтов 2 (обсыпка фундамента опоры)
100 м3 грунта</t>
  </si>
  <si>
    <t>0,0158
1,58 / 100</t>
  </si>
  <si>
    <t>1,738
1,58*1,1</t>
  </si>
  <si>
    <t xml:space="preserve">
_____
203</t>
  </si>
  <si>
    <t xml:space="preserve">
_____
606</t>
  </si>
  <si>
    <t>3
_____
1</t>
  </si>
  <si>
    <t>22
_____
8</t>
  </si>
  <si>
    <t>3,43
1,96*1,75</t>
  </si>
  <si>
    <t>ТЕР09-03-012-12
Монтаж опорных стоек
1 т конструкций</t>
  </si>
  <si>
    <t>0,01064
10,64/1000</t>
  </si>
  <si>
    <t>74,73
_____
175,4</t>
  </si>
  <si>
    <t>299,82
_____
36,18</t>
  </si>
  <si>
    <t>1
_____
2</t>
  </si>
  <si>
    <t>11
_____
12</t>
  </si>
  <si>
    <t>ТССЦ-201-0813
Опоры стальные
т</t>
  </si>
  <si>
    <t xml:space="preserve">
_____
12870</t>
  </si>
  <si>
    <t xml:space="preserve">
_____
137</t>
  </si>
  <si>
    <t xml:space="preserve">
_____
741</t>
  </si>
  <si>
    <t>ТЕР13-03-002-04
Огрунтовка металлических поверхностей  грунтовкой ГФ-021
100 м2 окрашиваемой поверхности</t>
  </si>
  <si>
    <t>0,01176
(0,28*2,1*2) / 100</t>
  </si>
  <si>
    <t>78,62
_____
250,36</t>
  </si>
  <si>
    <t>10,15
_____
0,12</t>
  </si>
  <si>
    <t>1
_____
3</t>
  </si>
  <si>
    <t>13
_____
9</t>
  </si>
  <si>
    <t>ТЕР13-03-004-26
Окраска металлических огрунтованных поверхностей эмалью ПФ-115
100 м2 окрашиваемой поверхности</t>
  </si>
  <si>
    <t>48,32
_____
388,48</t>
  </si>
  <si>
    <t>6,8
_____
0,12</t>
  </si>
  <si>
    <t>1
_____
4</t>
  </si>
  <si>
    <t>8
_____
15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</si>
  <si>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</si>
  <si>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</si>
  <si>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</si>
  <si>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</si>
  <si>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</si>
  <si>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238
_____
364</t>
  </si>
  <si>
    <t>Прайс АИР-ГАЗ
ЦВПС-ГД 63х57 ПЭ100
шт</t>
  </si>
  <si>
    <t xml:space="preserve">
_____
709,45</t>
  </si>
  <si>
    <t xml:space="preserve">
_____
709</t>
  </si>
  <si>
    <t xml:space="preserve">
_____
4597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</si>
  <si>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</si>
  <si>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</si>
  <si>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0,052
5,2 / 100</t>
  </si>
  <si>
    <t>ТССЦ-507-3645
Труба напорная из полиэтилена PE 100 питьевая ПЭ100 SDR11, размером 63х5,8 мм (ГОСТ 18599-2001, ГОСТ Р 52134-2003)
м</t>
  </si>
  <si>
    <t>5,304
5,2*1,02</t>
  </si>
  <si>
    <t xml:space="preserve">
_____
30,52</t>
  </si>
  <si>
    <t xml:space="preserve">
_____
162</t>
  </si>
  <si>
    <t xml:space="preserve">
_____
695</t>
  </si>
  <si>
    <t>ТЕР24-02-005-02
Установка заглушки, диаметр 63м_x000D_
1 шт. на врезку
1 заглушка</t>
  </si>
  <si>
    <t>ТССЦ-507-0722
Заглушка полиэтиленовая с удлиненным хвостовиком SDR 11, диаметр 63 мм (ТУ2248-001-18425183-01)
шт.</t>
  </si>
  <si>
    <t xml:space="preserve">
_____
26,36</t>
  </si>
  <si>
    <t xml:space="preserve">
_____
26</t>
  </si>
  <si>
    <t xml:space="preserve">
_____
68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</si>
  <si>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</si>
  <si>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16,54
_____
7,9</t>
  </si>
  <si>
    <t>17
_____
8</t>
  </si>
  <si>
    <t>238
_____
38</t>
  </si>
  <si>
    <t>ТССЦ-507-0817
Отвод литой 90° из полиэтилена с закладными электронагревателями, диаметр 63 мм
шт.</t>
  </si>
  <si>
    <t xml:space="preserve">
_____
302,06</t>
  </si>
  <si>
    <t xml:space="preserve">
_____
302</t>
  </si>
  <si>
    <t xml:space="preserve">
_____
748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</si>
  <si>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</si>
  <si>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0,0054
5,4/1000</t>
  </si>
  <si>
    <t>87,77
_____
5,85</t>
  </si>
  <si>
    <t>410,69
_____
41,06</t>
  </si>
  <si>
    <t>12
_____
3</t>
  </si>
  <si>
    <t>ТССЦ-507-3538
Лента сигнальная "Газ" ЛСГ 200
м</t>
  </si>
  <si>
    <t xml:space="preserve">
_____
0,3</t>
  </si>
  <si>
    <t xml:space="preserve">
_____
2</t>
  </si>
  <si>
    <t xml:space="preserve">
_____
7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</si>
  <si>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</si>
  <si>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</si>
  <si>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0,0009
0,9/1000</t>
  </si>
  <si>
    <t>4620,77
_____
688,91</t>
  </si>
  <si>
    <t>3798,6
_____
644,89</t>
  </si>
  <si>
    <t>4
_____
1</t>
  </si>
  <si>
    <t>60
_____
5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</si>
  <si>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</si>
  <si>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 xml:space="preserve">
_____
48,2</t>
  </si>
  <si>
    <t xml:space="preserve">
_____
43</t>
  </si>
  <si>
    <t xml:space="preserve">
_____
276</t>
  </si>
  <si>
    <t>ТЕР22-05-003-01
Протаскивание в футляр стальных труб диаметром: 100 мм
100 м трубы, уложенной в футляр</t>
  </si>
  <si>
    <t>0,009
0,9 / 100</t>
  </si>
  <si>
    <t>1026,3
_____
1111,06</t>
  </si>
  <si>
    <t>9
_____
11</t>
  </si>
  <si>
    <t>133
_____
58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</si>
  <si>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</si>
  <si>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0,252
0,28*0,9</t>
  </si>
  <si>
    <t>23,4
_____
180,68</t>
  </si>
  <si>
    <t>88,16
_____
14,3</t>
  </si>
  <si>
    <t>6
_____
46</t>
  </si>
  <si>
    <t>22
_____
4</t>
  </si>
  <si>
    <t>85
_____
152</t>
  </si>
  <si>
    <t>126
_____
52</t>
  </si>
  <si>
    <t>ТЕР22-05-004-01
Заделка битумом и прядью концов футляра диаметром: 400 мм
1 футляр</t>
  </si>
  <si>
    <t>8,85
_____
43,08</t>
  </si>
  <si>
    <t>9
_____
42</t>
  </si>
  <si>
    <t>127
_____
211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</si>
  <si>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</si>
  <si>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</si>
  <si>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</si>
  <si>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</si>
  <si>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1219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</si>
  <si>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</si>
  <si>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</si>
  <si>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0,591
59,1 / 100</t>
  </si>
  <si>
    <t>130,51
_____
4,76</t>
  </si>
  <si>
    <t>9351,3
_____
178,38</t>
  </si>
  <si>
    <t>77
_____
3</t>
  </si>
  <si>
    <t>5527
_____
105</t>
  </si>
  <si>
    <t>1107
_____
21</t>
  </si>
  <si>
    <t>13492
_____
1514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</si>
  <si>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</si>
  <si>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360,96
_____
13,12</t>
  </si>
  <si>
    <t>12799,83
_____
244,82</t>
  </si>
  <si>
    <t>213
_____
8</t>
  </si>
  <si>
    <t>7565
_____
145</t>
  </si>
  <si>
    <t>3064
_____
57</t>
  </si>
  <si>
    <t>18695
_____
2079</t>
  </si>
  <si>
    <t>ТССЦ-110-0245
Полимер для стабилизации буровых скважин «ФИЛЬТР ЧЕК»
т</t>
  </si>
  <si>
    <t xml:space="preserve">
_____
39779,38</t>
  </si>
  <si>
    <t xml:space="preserve">
_____
1989</t>
  </si>
  <si>
    <t xml:space="preserve">
_____
9133</t>
  </si>
  <si>
    <t>ТССЦ-109-0012
Глина бентонитовая марки ПБМГ
т</t>
  </si>
  <si>
    <t xml:space="preserve">
_____
1180</t>
  </si>
  <si>
    <t xml:space="preserve">
_____
708</t>
  </si>
  <si>
    <t xml:space="preserve">
_____
7845</t>
  </si>
  <si>
    <t xml:space="preserve">
_____
1804</t>
  </si>
  <si>
    <t xml:space="preserve">
_____
7748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</si>
  <si>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</si>
  <si>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</si>
  <si>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Раздел 4. ПРОКЛАДКА СТАЛЬНОГО УЧАСТКА ГАЗОПРОВОДА НИЗКОГО ДАВЛЕНИЯ Ф57х3.5 мм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</si>
  <si>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</si>
  <si>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</si>
  <si>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0,038
3,8 / 100</t>
  </si>
  <si>
    <t>232,58
_____
187,86</t>
  </si>
  <si>
    <t>1591,9
_____
205,71</t>
  </si>
  <si>
    <t>9
_____
7</t>
  </si>
  <si>
    <t>60
_____
8</t>
  </si>
  <si>
    <t>127
_____
25</t>
  </si>
  <si>
    <t>355
_____
112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</si>
  <si>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 (в том числе продувочный штуцер)
м</t>
  </si>
  <si>
    <t>3,838
3,8*1,01</t>
  </si>
  <si>
    <t xml:space="preserve">
_____
17,6</t>
  </si>
  <si>
    <t xml:space="preserve">
_____
344</t>
  </si>
  <si>
    <t>ТЕР13-03-002-04
Огрунтовка металлических поверхностей грунтовкой ГФ-021
100 м2 окрашиваемой поверхности</t>
  </si>
  <si>
    <t>0,00506
(0,1*3,8+0,18*0,7) * 0,01</t>
  </si>
  <si>
    <t>6
_____
4</t>
  </si>
  <si>
    <t>ТЕР13-03-004-26
Окраска металлических огрунтованных поверхностей: эмалью ПФ-115
100 м2 окрашиваемой поверхности</t>
  </si>
  <si>
    <t>4
_____
6</t>
  </si>
  <si>
    <t>ТЕРм12-10-001-01
Бобышки, штуцеры на условное давление: до 10 МПа
100 шт.</t>
  </si>
  <si>
    <t>795,26
_____
2433,91</t>
  </si>
  <si>
    <t>16
_____
48</t>
  </si>
  <si>
    <t>228
_____
509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</si>
  <si>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</si>
  <si>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</si>
  <si>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</si>
  <si>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1111
_____
165</t>
  </si>
  <si>
    <t>Прайс ООО "АЛСО"
Кран шаровый цельносварной DN25 LD, Py=4.0 МПа КШ.Ц.М.Gas 025.040/Н.П.02
шт.</t>
  </si>
  <si>
    <t xml:space="preserve">
_____
207,41</t>
  </si>
  <si>
    <t xml:space="preserve">
_____
207</t>
  </si>
  <si>
    <t xml:space="preserve">
_____
1344</t>
  </si>
  <si>
    <t>ТЕР22-03-014-01
Приварка изолирующего соединения ИС-57 к стальным трубопроводам условным диаметром: 50 мм
1 фланец
34,41 = 78,21 - 1 x 43,80</t>
  </si>
  <si>
    <t>5,19
_____
1,15</t>
  </si>
  <si>
    <t>28,07
_____
4,08</t>
  </si>
  <si>
    <t>10
_____
3</t>
  </si>
  <si>
    <t>56
_____
8</t>
  </si>
  <si>
    <t>149
_____
17</t>
  </si>
  <si>
    <t>362
_____
117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</si>
  <si>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</si>
  <si>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</si>
  <si>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211</t>
  </si>
  <si>
    <t xml:space="preserve">
_____
1596</t>
  </si>
  <si>
    <t>ТЕР22-03-001-05
Установка фасонных частей стальных сварных диаметром: 100-250 мм_x000D_
(переход 57х25)
1 т фасонных частей
17 726,43 = 31 686,43 - 1 x 13 960,00</t>
  </si>
  <si>
    <t>0,0004
(0,2+0,2) * 0,001</t>
  </si>
  <si>
    <t>4960,28
_____
959,4</t>
  </si>
  <si>
    <t>11806,75
_____
1684,6</t>
  </si>
  <si>
    <t>28
_____
4</t>
  </si>
  <si>
    <t>30
_____
10</t>
  </si>
  <si>
    <t>ТССЦ-507-2278
Переходы концентрические на Ру до 16 МПа (160 кгс/см2) диаметром условного прохода 50х40 мм, наружным диаметром и толщиной стенки 57х5-45х4 мм
шт.</t>
  </si>
  <si>
    <t xml:space="preserve">
_____
56,6</t>
  </si>
  <si>
    <t xml:space="preserve">
_____
57</t>
  </si>
  <si>
    <t>ТССЦ-507-2377
Заглушки эллиптические на Ру 10 МПа (100 кгс/см2) из стали 20, диаметром условного прохода 25 мм, наружным диаметром 32 мм, толщиной стенки 3,0 мм
шт.</t>
  </si>
  <si>
    <t xml:space="preserve">
_____
10,4</t>
  </si>
  <si>
    <t xml:space="preserve">
_____
10</t>
  </si>
  <si>
    <t xml:space="preserve">
_____
17</t>
  </si>
  <si>
    <t>Раздел 5. ИСПЫТАНИЯ ГАЗОПРОВОДА НИЗКОГО ДАВЛЕНИЯ</t>
  </si>
  <si>
    <t>Прайс ООО"Веста-Газ"
Проведение механических испытаний стальных соединений на растяжение и сплющивание
шт.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</si>
  <si>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</si>
  <si>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</si>
  <si>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</si>
  <si>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</si>
  <si>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</si>
  <si>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545
_____
71</t>
  </si>
  <si>
    <t>ТЕР24-02-120-01
Очистка полости трубопровода продувкой воздухом, условный диаметр газопровода: до 50 мм
100 м трубопровода</t>
  </si>
  <si>
    <t>0,722
72,2 / 100</t>
  </si>
  <si>
    <t>12,55
_____
2,43</t>
  </si>
  <si>
    <t>9
_____
2</t>
  </si>
  <si>
    <t>64
_____
25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</si>
  <si>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</si>
  <si>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</si>
  <si>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26
_____
5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</si>
  <si>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</si>
  <si>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</si>
  <si>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</si>
  <si>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1222</t>
  </si>
  <si>
    <t>Итого прямые затраты по смете</t>
  </si>
  <si>
    <t>2082
_____
8681</t>
  </si>
  <si>
    <t>16192
_____
471</t>
  </si>
  <si>
    <t>26945
_____
43154</t>
  </si>
  <si>
    <t>51109
_____
6765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</si>
  <si>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</si>
  <si>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</si>
  <si>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55, 64)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</si>
  <si>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</si>
  <si>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</si>
  <si>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</si>
  <si>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</si>
  <si>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</si>
  <si>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</si>
  <si>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</si>
  <si>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</si>
  <si>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</si>
  <si>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</si>
  <si>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</si>
  <si>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4 квартал 2019г.</t>
  </si>
  <si>
    <t>Утверждаю:</t>
  </si>
  <si>
    <t>Согласовано:</t>
  </si>
  <si>
    <t>___________________/</t>
  </si>
  <si>
    <t>___________________/В.Г. Серадский</t>
  </si>
  <si>
    <t>Составил:  _________________ /Е.В. Копылова/</t>
  </si>
  <si>
    <t>Проверил:  _________________ /А.Б. Петров/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</si>
</sst>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4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Border="1" applyAlignment="1">
      <alignment vertical="top"/>
    </xf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E127"/>
  <sheetViews>
    <sheetView showGridLines="0" tabSelected="1" workbookViewId="0">
      <selection activeCell="B3" sqref="B3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31" s="5" customFormat="1" ht="12.75" customHeight="1" x14ac:dyDescent="0.2">
      <c r="A1" s="3" t="s">
        <v>332</v>
      </c>
      <c r="B1" s="4"/>
      <c r="C1" s="4"/>
      <c r="D1" s="4"/>
      <c r="J1" s="49" t="s">
        <v>333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26"/>
      <c r="AE1" s="25"/>
    </row>
    <row r="2" spans="1:31" s="19" customFormat="1" ht="27" customHeight="1" x14ac:dyDescent="0.2">
      <c r="A2" s="50"/>
      <c r="B2" s="50"/>
      <c r="C2" s="3"/>
      <c r="D2" s="3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AE2" s="48"/>
    </row>
    <row r="3" spans="1:31" s="5" customFormat="1" ht="18.75" customHeight="1" x14ac:dyDescent="0.2">
      <c r="A3" s="19" t="s">
        <v>335</v>
      </c>
      <c r="B3" s="4"/>
      <c r="C3" s="4"/>
      <c r="D3" s="4"/>
      <c r="J3" s="52" t="s">
        <v>334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"/>
    </row>
    <row r="4" spans="1:31" s="5" customFormat="1" ht="12" x14ac:dyDescent="0.2">
      <c r="A4" s="3"/>
      <c r="B4" s="4"/>
      <c r="C4" s="4"/>
      <c r="D4" s="4"/>
    </row>
    <row r="5" spans="1:31" s="5" customFormat="1" ht="12" x14ac:dyDescent="0.2">
      <c r="A5" s="6" t="s">
        <v>23</v>
      </c>
      <c r="B5" s="4"/>
      <c r="C5" s="4"/>
      <c r="D5" s="4"/>
    </row>
    <row r="6" spans="1:31" s="5" customFormat="1" ht="12" x14ac:dyDescent="0.2">
      <c r="A6" s="3"/>
      <c r="B6" s="4"/>
      <c r="C6" s="4"/>
      <c r="D6" s="4"/>
    </row>
    <row r="7" spans="1:31" s="5" customFormat="1" ht="12" x14ac:dyDescent="0.2">
      <c r="A7" s="6" t="s">
        <v>24</v>
      </c>
      <c r="B7" s="4"/>
      <c r="C7" s="4"/>
      <c r="D7" s="4"/>
    </row>
    <row r="8" spans="1:31" s="5" customFormat="1" ht="15" x14ac:dyDescent="0.25">
      <c r="A8" s="64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31" s="5" customFormat="1" ht="12" x14ac:dyDescent="0.2">
      <c r="A9" s="65" t="s">
        <v>18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pans="1:31" s="5" customFormat="1" ht="12" x14ac:dyDescent="0.2">
      <c r="A10" s="66" t="s">
        <v>26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31" s="5" customFormat="1" ht="12" x14ac:dyDescent="0.2"/>
    <row r="12" spans="1:31" s="5" customFormat="1" ht="12" x14ac:dyDescent="0.2">
      <c r="G12" s="59" t="s">
        <v>16</v>
      </c>
      <c r="H12" s="60"/>
      <c r="I12" s="61"/>
      <c r="J12" s="59" t="s">
        <v>17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1"/>
    </row>
    <row r="13" spans="1:31" s="5" customFormat="1" x14ac:dyDescent="0.2">
      <c r="D13" s="3" t="s">
        <v>1</v>
      </c>
      <c r="G13" s="53">
        <f>30645/1000</f>
        <v>30.645</v>
      </c>
      <c r="H13" s="54"/>
      <c r="I13" s="7" t="s">
        <v>2</v>
      </c>
      <c r="J13" s="55">
        <f>165270/1000</f>
        <v>165.27</v>
      </c>
      <c r="K13" s="56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31" s="5" customFormat="1" x14ac:dyDescent="0.2">
      <c r="D14" s="9" t="s">
        <v>19</v>
      </c>
      <c r="F14" s="10"/>
      <c r="G14" s="53">
        <f>0/1000</f>
        <v>0</v>
      </c>
      <c r="H14" s="54"/>
      <c r="I14" s="7" t="s">
        <v>2</v>
      </c>
      <c r="J14" s="55">
        <f>0/1000</f>
        <v>0</v>
      </c>
      <c r="K14" s="56"/>
      <c r="L14" s="8"/>
      <c r="M14" s="8"/>
      <c r="N14" s="8"/>
      <c r="O14" s="8"/>
      <c r="P14" s="8"/>
      <c r="Q14" s="8"/>
      <c r="R14" s="8"/>
      <c r="S14" s="8"/>
      <c r="T14" s="8"/>
      <c r="U14" s="7" t="s">
        <v>2</v>
      </c>
    </row>
    <row r="15" spans="1:31" s="5" customFormat="1" x14ac:dyDescent="0.2">
      <c r="D15" s="9" t="s">
        <v>20</v>
      </c>
      <c r="F15" s="10"/>
      <c r="G15" s="53">
        <f>122/1000</f>
        <v>0.122</v>
      </c>
      <c r="H15" s="54"/>
      <c r="I15" s="7" t="s">
        <v>2</v>
      </c>
      <c r="J15" s="55">
        <f>1370/1000</f>
        <v>1.37</v>
      </c>
      <c r="K15" s="56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</row>
    <row r="16" spans="1:31" s="5" customFormat="1" x14ac:dyDescent="0.2">
      <c r="D16" s="3" t="s">
        <v>3</v>
      </c>
      <c r="G16" s="53">
        <f>(V16+V17)/1000</f>
        <v>0.18304000000000001</v>
      </c>
      <c r="H16" s="54"/>
      <c r="I16" s="7" t="s">
        <v>4</v>
      </c>
      <c r="J16" s="55">
        <f>(W16+W17)/1000</f>
        <v>0.18304000000000001</v>
      </c>
      <c r="K16" s="56"/>
      <c r="L16" s="8"/>
      <c r="M16" s="8"/>
      <c r="N16" s="8"/>
      <c r="O16" s="8"/>
      <c r="P16" s="8"/>
      <c r="Q16" s="8"/>
      <c r="R16" s="8"/>
      <c r="S16" s="8"/>
      <c r="T16" s="8"/>
      <c r="U16" s="7" t="s">
        <v>4</v>
      </c>
      <c r="V16" s="11">
        <v>144.58000000000001</v>
      </c>
      <c r="W16" s="12">
        <v>144.58000000000001</v>
      </c>
      <c r="X16" s="27">
        <v>2553</v>
      </c>
      <c r="Y16" s="27">
        <v>2392</v>
      </c>
      <c r="Z16" s="27">
        <v>1298</v>
      </c>
    </row>
    <row r="17" spans="1:26" s="5" customFormat="1" x14ac:dyDescent="0.2">
      <c r="D17" s="3" t="s">
        <v>5</v>
      </c>
      <c r="G17" s="53">
        <f>2553/1000</f>
        <v>2.5529999999999999</v>
      </c>
      <c r="H17" s="54"/>
      <c r="I17" s="7" t="s">
        <v>2</v>
      </c>
      <c r="J17" s="55">
        <f>33710/1000</f>
        <v>33.71</v>
      </c>
      <c r="K17" s="56"/>
      <c r="L17" s="8"/>
      <c r="M17" s="8"/>
      <c r="N17" s="8"/>
      <c r="O17" s="8"/>
      <c r="P17" s="8"/>
      <c r="Q17" s="8"/>
      <c r="R17" s="8"/>
      <c r="S17" s="8"/>
      <c r="T17" s="8"/>
      <c r="U17" s="7" t="s">
        <v>2</v>
      </c>
      <c r="V17" s="11">
        <v>38.46</v>
      </c>
      <c r="W17" s="12">
        <v>38.46</v>
      </c>
      <c r="X17" s="28">
        <v>33710</v>
      </c>
      <c r="Y17" s="28">
        <v>29170</v>
      </c>
      <c r="Z17" s="28">
        <v>14885</v>
      </c>
    </row>
    <row r="18" spans="1:26" s="5" customFormat="1" ht="12" x14ac:dyDescent="0.2">
      <c r="F18" s="4"/>
      <c r="G18" s="13"/>
      <c r="H18" s="13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4"/>
    </row>
    <row r="19" spans="1:26" s="5" customFormat="1" ht="12" x14ac:dyDescent="0.2">
      <c r="B19" s="4"/>
      <c r="C19" s="4"/>
      <c r="D19" s="4"/>
      <c r="F19" s="10"/>
      <c r="G19" s="16"/>
      <c r="H19" s="16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7"/>
    </row>
    <row r="20" spans="1:26" s="5" customFormat="1" ht="12" x14ac:dyDescent="0.2">
      <c r="A20" s="3" t="str">
        <f>"Составлена в базисных ценах на 01.2000 г. и текущих ценах на " &amp; IF(LEN(L20)&gt;3,MID(L20,4,LEN(L20)),L20)</f>
        <v xml:space="preserve">Составлена в базисных ценах на 01.2000 г. и текущих ценах на </v>
      </c>
      <c r="D20" s="5" t="s">
        <v>331</v>
      </c>
    </row>
    <row r="21" spans="1:26" s="5" customFormat="1" thickBot="1" x14ac:dyDescent="0.25">
      <c r="A21" s="19"/>
    </row>
    <row r="22" spans="1:26" s="21" customFormat="1" ht="27" customHeight="1" thickBot="1" x14ac:dyDescent="0.25">
      <c r="A22" s="67" t="s">
        <v>6</v>
      </c>
      <c r="B22" s="67" t="s">
        <v>7</v>
      </c>
      <c r="C22" s="67" t="s">
        <v>8</v>
      </c>
      <c r="D22" s="58" t="s">
        <v>9</v>
      </c>
      <c r="E22" s="58"/>
      <c r="F22" s="58"/>
      <c r="G22" s="58" t="s">
        <v>10</v>
      </c>
      <c r="H22" s="58"/>
      <c r="I22" s="58"/>
      <c r="J22" s="58" t="s">
        <v>11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spans="1:26" s="21" customFormat="1" ht="22.5" customHeight="1" thickBot="1" x14ac:dyDescent="0.25">
      <c r="A23" s="67"/>
      <c r="B23" s="67"/>
      <c r="C23" s="67"/>
      <c r="D23" s="57" t="s">
        <v>0</v>
      </c>
      <c r="E23" s="20" t="s">
        <v>12</v>
      </c>
      <c r="F23" s="20" t="s">
        <v>13</v>
      </c>
      <c r="G23" s="57" t="s">
        <v>0</v>
      </c>
      <c r="H23" s="20" t="s">
        <v>12</v>
      </c>
      <c r="I23" s="20" t="s">
        <v>13</v>
      </c>
      <c r="J23" s="57" t="s">
        <v>0</v>
      </c>
      <c r="K23" s="20" t="s">
        <v>12</v>
      </c>
      <c r="L23" s="20"/>
      <c r="M23" s="20"/>
      <c r="N23" s="20"/>
      <c r="O23" s="20"/>
      <c r="P23" s="20"/>
      <c r="Q23" s="20"/>
      <c r="R23" s="20"/>
      <c r="S23" s="20"/>
      <c r="T23" s="20"/>
      <c r="U23" s="20" t="s">
        <v>13</v>
      </c>
    </row>
    <row r="24" spans="1:26" s="21" customFormat="1" ht="22.5" customHeight="1" thickBot="1" x14ac:dyDescent="0.25">
      <c r="A24" s="67"/>
      <c r="B24" s="67"/>
      <c r="C24" s="67"/>
      <c r="D24" s="57"/>
      <c r="E24" s="20" t="s">
        <v>14</v>
      </c>
      <c r="F24" s="20" t="s">
        <v>15</v>
      </c>
      <c r="G24" s="57"/>
      <c r="H24" s="20" t="s">
        <v>14</v>
      </c>
      <c r="I24" s="20" t="s">
        <v>15</v>
      </c>
      <c r="J24" s="57"/>
      <c r="K24" s="20" t="s">
        <v>14</v>
      </c>
      <c r="L24" s="20"/>
      <c r="M24" s="20"/>
      <c r="N24" s="20"/>
      <c r="O24" s="20"/>
      <c r="P24" s="20"/>
      <c r="Q24" s="20"/>
      <c r="R24" s="20"/>
      <c r="S24" s="20"/>
      <c r="T24" s="20"/>
      <c r="U24" s="20" t="s">
        <v>15</v>
      </c>
    </row>
    <row r="25" spans="1:26" s="4" customFormat="1" x14ac:dyDescent="0.2">
      <c r="A25" s="34">
        <v>1</v>
      </c>
      <c r="B25" s="34">
        <v>2</v>
      </c>
      <c r="C25" s="34">
        <v>3</v>
      </c>
      <c r="D25" s="35">
        <v>4</v>
      </c>
      <c r="E25" s="34">
        <v>5</v>
      </c>
      <c r="F25" s="34">
        <v>6</v>
      </c>
      <c r="G25" s="35">
        <v>7</v>
      </c>
      <c r="H25" s="34">
        <v>8</v>
      </c>
      <c r="I25" s="34">
        <v>9</v>
      </c>
      <c r="J25" s="35">
        <v>10</v>
      </c>
      <c r="K25" s="34">
        <v>11</v>
      </c>
      <c r="L25" s="34"/>
      <c r="M25" s="34"/>
      <c r="N25" s="34"/>
      <c r="O25" s="34"/>
      <c r="P25" s="34"/>
      <c r="Q25" s="34"/>
      <c r="R25" s="34"/>
      <c r="S25" s="34"/>
      <c r="T25" s="34"/>
      <c r="U25" s="34">
        <v>12</v>
      </c>
    </row>
    <row r="26" spans="1:26" s="22" customFormat="1" ht="21" customHeight="1" x14ac:dyDescent="0.2">
      <c r="A26" s="68" t="s">
        <v>27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6" s="22" customFormat="1" ht="60" x14ac:dyDescent="0.2">
      <c r="A27" s="36">
        <v>1</v>
      </c>
      <c r="B27" s="37" t="s">
        <v>28</v>
      </c>
      <c r="C27" s="38" t="s">
        <v>29</v>
      </c>
      <c r="D27" s="39">
        <v>2934.34</v>
      </c>
      <c r="E27" s="40">
        <v>2934.34</v>
      </c>
      <c r="F27" s="39"/>
      <c r="G27" s="39">
        <v>229</v>
      </c>
      <c r="H27" s="39">
        <v>229</v>
      </c>
      <c r="I27" s="39"/>
      <c r="J27" s="39">
        <v>3288</v>
      </c>
      <c r="K27" s="40">
        <v>3288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6" s="22" customFormat="1" ht="72" x14ac:dyDescent="0.2">
      <c r="A28" s="36">
        <v>2</v>
      </c>
      <c r="B28" s="37" t="s">
        <v>30</v>
      </c>
      <c r="C28" s="38" t="s">
        <v>31</v>
      </c>
      <c r="D28" s="39">
        <v>4866.54</v>
      </c>
      <c r="E28" s="40"/>
      <c r="F28" s="39" t="s">
        <v>32</v>
      </c>
      <c r="G28" s="39">
        <v>90</v>
      </c>
      <c r="H28" s="39"/>
      <c r="I28" s="39" t="s">
        <v>33</v>
      </c>
      <c r="J28" s="39">
        <v>561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 t="s">
        <v>34</v>
      </c>
    </row>
    <row r="29" spans="1:26" s="22" customFormat="1" ht="48" x14ac:dyDescent="0.2">
      <c r="A29" s="36">
        <v>3</v>
      </c>
      <c r="B29" s="37" t="s">
        <v>35</v>
      </c>
      <c r="C29" s="38" t="s">
        <v>36</v>
      </c>
      <c r="D29" s="39">
        <v>1431.41</v>
      </c>
      <c r="E29" s="40" t="s">
        <v>37</v>
      </c>
      <c r="F29" s="39" t="s">
        <v>38</v>
      </c>
      <c r="G29" s="39">
        <v>172</v>
      </c>
      <c r="H29" s="39" t="s">
        <v>39</v>
      </c>
      <c r="I29" s="39" t="s">
        <v>40</v>
      </c>
      <c r="J29" s="39">
        <v>665</v>
      </c>
      <c r="K29" s="40" t="s">
        <v>41</v>
      </c>
      <c r="L29" s="40"/>
      <c r="M29" s="40"/>
      <c r="N29" s="40"/>
      <c r="O29" s="40"/>
      <c r="P29" s="40"/>
      <c r="Q29" s="40"/>
      <c r="R29" s="40"/>
      <c r="S29" s="40"/>
      <c r="T29" s="40"/>
      <c r="U29" s="40" t="s">
        <v>42</v>
      </c>
    </row>
    <row r="30" spans="1:26" s="4" customFormat="1" ht="84" x14ac:dyDescent="0.2">
      <c r="A30" s="36">
        <v>4</v>
      </c>
      <c r="B30" s="37" t="s">
        <v>43</v>
      </c>
      <c r="C30" s="38" t="s">
        <v>44</v>
      </c>
      <c r="D30" s="39">
        <v>921.46</v>
      </c>
      <c r="E30" s="40">
        <v>921.46</v>
      </c>
      <c r="F30" s="39"/>
      <c r="G30" s="39">
        <v>52</v>
      </c>
      <c r="H30" s="39">
        <v>52</v>
      </c>
      <c r="I30" s="39"/>
      <c r="J30" s="39">
        <v>742</v>
      </c>
      <c r="K30" s="40">
        <v>742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22"/>
      <c r="W30" s="22"/>
      <c r="X30" s="22"/>
      <c r="Y30" s="22"/>
      <c r="Z30" s="22"/>
    </row>
    <row r="31" spans="1:26" s="4" customFormat="1" ht="48" x14ac:dyDescent="0.2">
      <c r="A31" s="36">
        <v>5</v>
      </c>
      <c r="B31" s="37" t="s">
        <v>45</v>
      </c>
      <c r="C31" s="38" t="s">
        <v>46</v>
      </c>
      <c r="D31" s="39">
        <v>117</v>
      </c>
      <c r="E31" s="40" t="s">
        <v>47</v>
      </c>
      <c r="F31" s="39"/>
      <c r="G31" s="39">
        <v>721</v>
      </c>
      <c r="H31" s="39" t="s">
        <v>48</v>
      </c>
      <c r="I31" s="39"/>
      <c r="J31" s="39">
        <v>2148</v>
      </c>
      <c r="K31" s="40" t="s">
        <v>49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22"/>
      <c r="W31" s="22"/>
      <c r="X31" s="22"/>
      <c r="Y31" s="22"/>
      <c r="Z31" s="22"/>
    </row>
    <row r="32" spans="1:26" s="4" customFormat="1" ht="72" x14ac:dyDescent="0.2">
      <c r="A32" s="36">
        <v>6</v>
      </c>
      <c r="B32" s="37" t="s">
        <v>50</v>
      </c>
      <c r="C32" s="38" t="s">
        <v>51</v>
      </c>
      <c r="D32" s="39">
        <v>367.67</v>
      </c>
      <c r="E32" s="40"/>
      <c r="F32" s="39" t="s">
        <v>52</v>
      </c>
      <c r="G32" s="39">
        <v>7</v>
      </c>
      <c r="H32" s="39"/>
      <c r="I32" s="39" t="s">
        <v>53</v>
      </c>
      <c r="J32" s="39">
        <v>60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 t="s">
        <v>54</v>
      </c>
      <c r="V32" s="22"/>
      <c r="W32" s="22"/>
      <c r="X32" s="22"/>
      <c r="Y32" s="22"/>
      <c r="Z32" s="22"/>
    </row>
    <row r="33" spans="1:26" s="4" customFormat="1" ht="48" x14ac:dyDescent="0.2">
      <c r="A33" s="36">
        <v>7</v>
      </c>
      <c r="B33" s="37" t="s">
        <v>55</v>
      </c>
      <c r="C33" s="38" t="s">
        <v>56</v>
      </c>
      <c r="D33" s="39">
        <v>334.97</v>
      </c>
      <c r="E33" s="40">
        <v>135.07</v>
      </c>
      <c r="F33" s="39" t="s">
        <v>57</v>
      </c>
      <c r="G33" s="39">
        <v>84</v>
      </c>
      <c r="H33" s="39">
        <v>34</v>
      </c>
      <c r="I33" s="39" t="s">
        <v>58</v>
      </c>
      <c r="J33" s="39">
        <v>844</v>
      </c>
      <c r="K33" s="40">
        <v>488</v>
      </c>
      <c r="L33" s="40"/>
      <c r="M33" s="40"/>
      <c r="N33" s="40"/>
      <c r="O33" s="40"/>
      <c r="P33" s="40"/>
      <c r="Q33" s="40"/>
      <c r="R33" s="40"/>
      <c r="S33" s="40"/>
      <c r="T33" s="40"/>
      <c r="U33" s="40" t="s">
        <v>59</v>
      </c>
      <c r="V33" s="22"/>
      <c r="W33" s="22"/>
      <c r="X33" s="22"/>
      <c r="Y33" s="22"/>
      <c r="Z33" s="22"/>
    </row>
    <row r="34" spans="1:26" s="24" customFormat="1" ht="60" x14ac:dyDescent="0.2">
      <c r="A34" s="36">
        <v>8</v>
      </c>
      <c r="B34" s="37" t="s">
        <v>60</v>
      </c>
      <c r="C34" s="38" t="s">
        <v>61</v>
      </c>
      <c r="D34" s="39">
        <v>4.9800000000000004</v>
      </c>
      <c r="E34" s="40"/>
      <c r="F34" s="39">
        <v>4.9800000000000004</v>
      </c>
      <c r="G34" s="39">
        <v>59</v>
      </c>
      <c r="H34" s="39"/>
      <c r="I34" s="39">
        <v>59</v>
      </c>
      <c r="J34" s="39">
        <v>448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>
        <v>448</v>
      </c>
      <c r="V34" s="22"/>
      <c r="W34" s="22"/>
      <c r="X34" s="22"/>
      <c r="Y34" s="22"/>
      <c r="Z34" s="22"/>
    </row>
    <row r="35" spans="1:26" ht="36" x14ac:dyDescent="0.2">
      <c r="A35" s="36">
        <v>9</v>
      </c>
      <c r="B35" s="37" t="s">
        <v>62</v>
      </c>
      <c r="C35" s="38" t="s">
        <v>63</v>
      </c>
      <c r="D35" s="39">
        <v>398.5</v>
      </c>
      <c r="E35" s="40" t="s">
        <v>64</v>
      </c>
      <c r="F35" s="39" t="s">
        <v>65</v>
      </c>
      <c r="G35" s="39">
        <v>3</v>
      </c>
      <c r="H35" s="39" t="s">
        <v>66</v>
      </c>
      <c r="I35" s="39">
        <v>2</v>
      </c>
      <c r="J35" s="39">
        <v>24</v>
      </c>
      <c r="K35" s="40">
        <v>4</v>
      </c>
      <c r="L35" s="40"/>
      <c r="M35" s="40"/>
      <c r="N35" s="40"/>
      <c r="O35" s="40"/>
      <c r="P35" s="40"/>
      <c r="Q35" s="40"/>
      <c r="R35" s="40"/>
      <c r="S35" s="40"/>
      <c r="T35" s="40"/>
      <c r="U35" s="40" t="s">
        <v>67</v>
      </c>
      <c r="V35" s="22"/>
      <c r="W35" s="22"/>
      <c r="X35" s="22"/>
      <c r="Y35" s="22"/>
      <c r="Z35" s="22"/>
    </row>
    <row r="36" spans="1:26" ht="72" x14ac:dyDescent="0.2">
      <c r="A36" s="36">
        <v>10</v>
      </c>
      <c r="B36" s="37" t="s">
        <v>68</v>
      </c>
      <c r="C36" s="38" t="s">
        <v>61</v>
      </c>
      <c r="D36" s="39">
        <v>8.33</v>
      </c>
      <c r="E36" s="40"/>
      <c r="F36" s="39">
        <v>8.33</v>
      </c>
      <c r="G36" s="39">
        <v>99</v>
      </c>
      <c r="H36" s="39"/>
      <c r="I36" s="39">
        <v>99</v>
      </c>
      <c r="J36" s="39">
        <v>466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>
        <v>466</v>
      </c>
      <c r="V36" s="22"/>
      <c r="W36" s="22"/>
      <c r="X36" s="22"/>
      <c r="Y36" s="22"/>
      <c r="Z36" s="22"/>
    </row>
    <row r="37" spans="1:26" ht="60" x14ac:dyDescent="0.2">
      <c r="A37" s="36">
        <v>11</v>
      </c>
      <c r="B37" s="37" t="s">
        <v>69</v>
      </c>
      <c r="C37" s="38" t="s">
        <v>70</v>
      </c>
      <c r="D37" s="39">
        <v>467.82</v>
      </c>
      <c r="E37" s="40" t="s">
        <v>71</v>
      </c>
      <c r="F37" s="39" t="s">
        <v>72</v>
      </c>
      <c r="G37" s="39">
        <v>121</v>
      </c>
      <c r="H37" s="39" t="s">
        <v>73</v>
      </c>
      <c r="I37" s="39" t="s">
        <v>74</v>
      </c>
      <c r="J37" s="39">
        <v>1379</v>
      </c>
      <c r="K37" s="40" t="s">
        <v>75</v>
      </c>
      <c r="L37" s="40"/>
      <c r="M37" s="40"/>
      <c r="N37" s="40"/>
      <c r="O37" s="40"/>
      <c r="P37" s="40"/>
      <c r="Q37" s="40"/>
      <c r="R37" s="40"/>
      <c r="S37" s="40"/>
      <c r="T37" s="40"/>
      <c r="U37" s="40" t="s">
        <v>76</v>
      </c>
      <c r="V37" s="22"/>
      <c r="W37" s="22"/>
      <c r="X37" s="22"/>
      <c r="Y37" s="22"/>
      <c r="Z37" s="22"/>
    </row>
    <row r="38" spans="1:26" ht="36" x14ac:dyDescent="0.2">
      <c r="A38" s="36">
        <v>12</v>
      </c>
      <c r="B38" s="37" t="s">
        <v>77</v>
      </c>
      <c r="C38" s="38" t="s">
        <v>78</v>
      </c>
      <c r="D38" s="39">
        <v>66</v>
      </c>
      <c r="E38" s="40" t="s">
        <v>79</v>
      </c>
      <c r="F38" s="39"/>
      <c r="G38" s="39">
        <v>75</v>
      </c>
      <c r="H38" s="39" t="s">
        <v>80</v>
      </c>
      <c r="I38" s="39"/>
      <c r="J38" s="39">
        <v>445</v>
      </c>
      <c r="K38" s="40" t="s">
        <v>81</v>
      </c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22"/>
      <c r="W38" s="22"/>
      <c r="X38" s="22"/>
      <c r="Y38" s="22"/>
      <c r="Z38" s="22"/>
    </row>
    <row r="39" spans="1:26" ht="36" x14ac:dyDescent="0.2">
      <c r="A39" s="36">
        <v>13</v>
      </c>
      <c r="B39" s="37" t="s">
        <v>82</v>
      </c>
      <c r="C39" s="38" t="s">
        <v>83</v>
      </c>
      <c r="D39" s="39">
        <v>1232.94</v>
      </c>
      <c r="E39" s="40" t="s">
        <v>84</v>
      </c>
      <c r="F39" s="39"/>
      <c r="G39" s="39">
        <v>25</v>
      </c>
      <c r="H39" s="39" t="s">
        <v>85</v>
      </c>
      <c r="I39" s="39"/>
      <c r="J39" s="39">
        <v>285</v>
      </c>
      <c r="K39" s="40" t="s">
        <v>86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22"/>
      <c r="W39" s="22"/>
      <c r="X39" s="22"/>
      <c r="Y39" s="22"/>
      <c r="Z39" s="22"/>
    </row>
    <row r="40" spans="1:26" ht="36" x14ac:dyDescent="0.2">
      <c r="A40" s="36">
        <v>14</v>
      </c>
      <c r="B40" s="37" t="s">
        <v>87</v>
      </c>
      <c r="C40" s="38">
        <v>2</v>
      </c>
      <c r="D40" s="39">
        <v>99.9</v>
      </c>
      <c r="E40" s="40" t="s">
        <v>88</v>
      </c>
      <c r="F40" s="39"/>
      <c r="G40" s="39">
        <v>200</v>
      </c>
      <c r="H40" s="39" t="s">
        <v>89</v>
      </c>
      <c r="I40" s="39"/>
      <c r="J40" s="39">
        <v>637</v>
      </c>
      <c r="K40" s="40" t="s">
        <v>90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22"/>
      <c r="W40" s="22"/>
      <c r="X40" s="22"/>
      <c r="Y40" s="22"/>
      <c r="Z40" s="22"/>
    </row>
    <row r="41" spans="1:26" ht="17.850000000000001" customHeight="1" x14ac:dyDescent="0.2">
      <c r="A41" s="62" t="s">
        <v>91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22"/>
      <c r="W41" s="22"/>
      <c r="X41" s="22"/>
      <c r="Y41" s="22"/>
      <c r="Z41" s="22"/>
    </row>
    <row r="42" spans="1:26" ht="60" x14ac:dyDescent="0.2">
      <c r="A42" s="36">
        <v>15</v>
      </c>
      <c r="B42" s="37" t="s">
        <v>92</v>
      </c>
      <c r="C42" s="38" t="s">
        <v>93</v>
      </c>
      <c r="D42" s="39">
        <v>1518.44</v>
      </c>
      <c r="E42" s="40">
        <v>1518.44</v>
      </c>
      <c r="F42" s="39"/>
      <c r="G42" s="39">
        <v>30</v>
      </c>
      <c r="H42" s="39">
        <v>30</v>
      </c>
      <c r="I42" s="39"/>
      <c r="J42" s="39">
        <v>428</v>
      </c>
      <c r="K42" s="40">
        <v>428</v>
      </c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22"/>
      <c r="W42" s="22"/>
      <c r="X42" s="22"/>
      <c r="Y42" s="22"/>
      <c r="Z42" s="22"/>
    </row>
    <row r="43" spans="1:26" ht="48" x14ac:dyDescent="0.2">
      <c r="A43" s="36">
        <v>16</v>
      </c>
      <c r="B43" s="37" t="s">
        <v>94</v>
      </c>
      <c r="C43" s="38" t="s">
        <v>95</v>
      </c>
      <c r="D43" s="39">
        <v>13567.92</v>
      </c>
      <c r="E43" s="40" t="s">
        <v>96</v>
      </c>
      <c r="F43" s="39" t="s">
        <v>97</v>
      </c>
      <c r="G43" s="39">
        <v>52</v>
      </c>
      <c r="H43" s="39" t="s">
        <v>98</v>
      </c>
      <c r="I43" s="39" t="s">
        <v>99</v>
      </c>
      <c r="J43" s="39">
        <v>474</v>
      </c>
      <c r="K43" s="40" t="s">
        <v>100</v>
      </c>
      <c r="L43" s="40"/>
      <c r="M43" s="40"/>
      <c r="N43" s="40"/>
      <c r="O43" s="40"/>
      <c r="P43" s="40"/>
      <c r="Q43" s="40"/>
      <c r="R43" s="40"/>
      <c r="S43" s="40"/>
      <c r="T43" s="40"/>
      <c r="U43" s="40" t="s">
        <v>101</v>
      </c>
      <c r="V43" s="22"/>
      <c r="W43" s="22"/>
      <c r="X43" s="22"/>
      <c r="Y43" s="22"/>
      <c r="Z43" s="22"/>
    </row>
    <row r="44" spans="1:26" ht="36" x14ac:dyDescent="0.2">
      <c r="A44" s="36">
        <v>17</v>
      </c>
      <c r="B44" s="37" t="s">
        <v>102</v>
      </c>
      <c r="C44" s="38" t="s">
        <v>103</v>
      </c>
      <c r="D44" s="39">
        <v>592</v>
      </c>
      <c r="E44" s="40" t="s">
        <v>104</v>
      </c>
      <c r="F44" s="39"/>
      <c r="G44" s="39">
        <v>229</v>
      </c>
      <c r="H44" s="39" t="s">
        <v>105</v>
      </c>
      <c r="I44" s="39"/>
      <c r="J44" s="39">
        <v>1143</v>
      </c>
      <c r="K44" s="40" t="s">
        <v>106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22"/>
      <c r="W44" s="22"/>
      <c r="X44" s="22"/>
      <c r="Y44" s="22"/>
      <c r="Z44" s="22"/>
    </row>
    <row r="45" spans="1:26" ht="60" x14ac:dyDescent="0.2">
      <c r="A45" s="36">
        <v>18</v>
      </c>
      <c r="B45" s="37" t="s">
        <v>107</v>
      </c>
      <c r="C45" s="38" t="s">
        <v>108</v>
      </c>
      <c r="D45" s="39">
        <v>921.46</v>
      </c>
      <c r="E45" s="40">
        <v>921.46</v>
      </c>
      <c r="F45" s="39"/>
      <c r="G45" s="39">
        <v>15</v>
      </c>
      <c r="H45" s="39">
        <v>15</v>
      </c>
      <c r="I45" s="39"/>
      <c r="J45" s="39">
        <v>209</v>
      </c>
      <c r="K45" s="40">
        <v>209</v>
      </c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22"/>
      <c r="W45" s="22"/>
      <c r="X45" s="22"/>
      <c r="Y45" s="22"/>
      <c r="Z45" s="22"/>
    </row>
    <row r="46" spans="1:26" ht="48" x14ac:dyDescent="0.2">
      <c r="A46" s="36">
        <v>19</v>
      </c>
      <c r="B46" s="37" t="s">
        <v>45</v>
      </c>
      <c r="C46" s="38" t="s">
        <v>109</v>
      </c>
      <c r="D46" s="39">
        <v>117</v>
      </c>
      <c r="E46" s="40" t="s">
        <v>47</v>
      </c>
      <c r="F46" s="39"/>
      <c r="G46" s="39">
        <v>203</v>
      </c>
      <c r="H46" s="39" t="s">
        <v>110</v>
      </c>
      <c r="I46" s="39"/>
      <c r="J46" s="39">
        <v>606</v>
      </c>
      <c r="K46" s="40" t="s">
        <v>111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22"/>
      <c r="W46" s="22"/>
      <c r="X46" s="22"/>
      <c r="Y46" s="22"/>
      <c r="Z46" s="22"/>
    </row>
    <row r="47" spans="1:26" ht="48" x14ac:dyDescent="0.2">
      <c r="A47" s="36">
        <v>20</v>
      </c>
      <c r="B47" s="37" t="s">
        <v>55</v>
      </c>
      <c r="C47" s="38" t="s">
        <v>108</v>
      </c>
      <c r="D47" s="39">
        <v>334.97</v>
      </c>
      <c r="E47" s="40">
        <v>135.07</v>
      </c>
      <c r="F47" s="39" t="s">
        <v>57</v>
      </c>
      <c r="G47" s="39">
        <v>5</v>
      </c>
      <c r="H47" s="39">
        <v>2</v>
      </c>
      <c r="I47" s="39" t="s">
        <v>112</v>
      </c>
      <c r="J47" s="39">
        <v>53</v>
      </c>
      <c r="K47" s="40">
        <v>31</v>
      </c>
      <c r="L47" s="40"/>
      <c r="M47" s="40"/>
      <c r="N47" s="40"/>
      <c r="O47" s="40"/>
      <c r="P47" s="40"/>
      <c r="Q47" s="40"/>
      <c r="R47" s="40"/>
      <c r="S47" s="40"/>
      <c r="T47" s="40"/>
      <c r="U47" s="40" t="s">
        <v>113</v>
      </c>
      <c r="V47" s="22"/>
      <c r="W47" s="22"/>
      <c r="X47" s="22"/>
      <c r="Y47" s="22"/>
      <c r="Z47" s="22"/>
    </row>
    <row r="48" spans="1:26" ht="60" x14ac:dyDescent="0.2">
      <c r="A48" s="36">
        <v>21</v>
      </c>
      <c r="B48" s="37" t="s">
        <v>60</v>
      </c>
      <c r="C48" s="38" t="s">
        <v>114</v>
      </c>
      <c r="D48" s="39">
        <v>4.9800000000000004</v>
      </c>
      <c r="E48" s="40"/>
      <c r="F48" s="39">
        <v>4.9800000000000004</v>
      </c>
      <c r="G48" s="39">
        <v>17</v>
      </c>
      <c r="H48" s="39"/>
      <c r="I48" s="39">
        <v>17</v>
      </c>
      <c r="J48" s="39">
        <v>129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>
        <v>129</v>
      </c>
      <c r="V48" s="22"/>
      <c r="W48" s="22"/>
      <c r="X48" s="22"/>
      <c r="Y48" s="22"/>
      <c r="Z48" s="22"/>
    </row>
    <row r="49" spans="1:26" ht="72" x14ac:dyDescent="0.2">
      <c r="A49" s="36">
        <v>22</v>
      </c>
      <c r="B49" s="37" t="s">
        <v>68</v>
      </c>
      <c r="C49" s="38" t="s">
        <v>114</v>
      </c>
      <c r="D49" s="39">
        <v>8.33</v>
      </c>
      <c r="E49" s="40"/>
      <c r="F49" s="39">
        <v>8.33</v>
      </c>
      <c r="G49" s="39">
        <v>29</v>
      </c>
      <c r="H49" s="39"/>
      <c r="I49" s="39">
        <v>29</v>
      </c>
      <c r="J49" s="39">
        <v>134</v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>
        <v>134</v>
      </c>
      <c r="V49" s="22"/>
      <c r="W49" s="22"/>
      <c r="X49" s="22"/>
      <c r="Y49" s="22"/>
      <c r="Z49" s="22"/>
    </row>
    <row r="50" spans="1:26" ht="36" x14ac:dyDescent="0.2">
      <c r="A50" s="36">
        <v>23</v>
      </c>
      <c r="B50" s="37" t="s">
        <v>115</v>
      </c>
      <c r="C50" s="38" t="s">
        <v>116</v>
      </c>
      <c r="D50" s="39">
        <v>549.95000000000005</v>
      </c>
      <c r="E50" s="40" t="s">
        <v>117</v>
      </c>
      <c r="F50" s="39" t="s">
        <v>118</v>
      </c>
      <c r="G50" s="39">
        <v>6</v>
      </c>
      <c r="H50" s="39" t="s">
        <v>119</v>
      </c>
      <c r="I50" s="39">
        <v>3</v>
      </c>
      <c r="J50" s="39">
        <v>43</v>
      </c>
      <c r="K50" s="40" t="s">
        <v>120</v>
      </c>
      <c r="L50" s="40"/>
      <c r="M50" s="40"/>
      <c r="N50" s="40"/>
      <c r="O50" s="40"/>
      <c r="P50" s="40"/>
      <c r="Q50" s="40"/>
      <c r="R50" s="40"/>
      <c r="S50" s="40"/>
      <c r="T50" s="40"/>
      <c r="U50" s="40" t="s">
        <v>67</v>
      </c>
      <c r="V50" s="22"/>
      <c r="W50" s="22"/>
      <c r="X50" s="22"/>
      <c r="Y50" s="22"/>
      <c r="Z50" s="22"/>
    </row>
    <row r="51" spans="1:26" ht="36" x14ac:dyDescent="0.2">
      <c r="A51" s="36">
        <v>24</v>
      </c>
      <c r="B51" s="37" t="s">
        <v>121</v>
      </c>
      <c r="C51" s="38" t="s">
        <v>116</v>
      </c>
      <c r="D51" s="39">
        <v>12870</v>
      </c>
      <c r="E51" s="40" t="s">
        <v>122</v>
      </c>
      <c r="F51" s="39"/>
      <c r="G51" s="39">
        <v>137</v>
      </c>
      <c r="H51" s="39" t="s">
        <v>123</v>
      </c>
      <c r="I51" s="39"/>
      <c r="J51" s="39">
        <v>741</v>
      </c>
      <c r="K51" s="40" t="s">
        <v>124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22"/>
      <c r="W51" s="22"/>
      <c r="X51" s="22"/>
      <c r="Y51" s="22"/>
      <c r="Z51" s="22"/>
    </row>
    <row r="52" spans="1:26" ht="48" x14ac:dyDescent="0.2">
      <c r="A52" s="36">
        <v>25</v>
      </c>
      <c r="B52" s="37" t="s">
        <v>125</v>
      </c>
      <c r="C52" s="38" t="s">
        <v>126</v>
      </c>
      <c r="D52" s="39">
        <v>339.13</v>
      </c>
      <c r="E52" s="40" t="s">
        <v>127</v>
      </c>
      <c r="F52" s="39" t="s">
        <v>128</v>
      </c>
      <c r="G52" s="39">
        <v>4</v>
      </c>
      <c r="H52" s="39" t="s">
        <v>129</v>
      </c>
      <c r="I52" s="39"/>
      <c r="J52" s="39">
        <v>23</v>
      </c>
      <c r="K52" s="40" t="s">
        <v>130</v>
      </c>
      <c r="L52" s="40"/>
      <c r="M52" s="40"/>
      <c r="N52" s="40"/>
      <c r="O52" s="40"/>
      <c r="P52" s="40"/>
      <c r="Q52" s="40"/>
      <c r="R52" s="40"/>
      <c r="S52" s="40"/>
      <c r="T52" s="40"/>
      <c r="U52" s="40">
        <v>1</v>
      </c>
      <c r="V52" s="22"/>
      <c r="W52" s="22"/>
      <c r="X52" s="22"/>
      <c r="Y52" s="22"/>
      <c r="Z52" s="22"/>
    </row>
    <row r="53" spans="1:26" ht="48" x14ac:dyDescent="0.2">
      <c r="A53" s="41">
        <v>26</v>
      </c>
      <c r="B53" s="42" t="s">
        <v>131</v>
      </c>
      <c r="C53" s="43" t="s">
        <v>126</v>
      </c>
      <c r="D53" s="44">
        <v>443.6</v>
      </c>
      <c r="E53" s="45" t="s">
        <v>132</v>
      </c>
      <c r="F53" s="44" t="s">
        <v>133</v>
      </c>
      <c r="G53" s="44">
        <v>5</v>
      </c>
      <c r="H53" s="44" t="s">
        <v>134</v>
      </c>
      <c r="I53" s="44"/>
      <c r="J53" s="44">
        <v>23</v>
      </c>
      <c r="K53" s="45" t="s">
        <v>135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22"/>
      <c r="W53" s="22"/>
      <c r="X53" s="22"/>
      <c r="Y53" s="22"/>
      <c r="Z53" s="22"/>
    </row>
    <row r="54" spans="1:26" ht="21" customHeight="1" x14ac:dyDescent="0.2">
      <c r="A54" s="68" t="s">
        <v>136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22"/>
      <c r="W54" s="22"/>
      <c r="X54" s="22"/>
      <c r="Y54" s="22"/>
      <c r="Z54" s="22"/>
    </row>
    <row r="55" spans="1:26" ht="17.850000000000001" customHeight="1" x14ac:dyDescent="0.2">
      <c r="A55" s="62" t="s">
        <v>137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22"/>
      <c r="W55" s="22"/>
      <c r="X55" s="22"/>
      <c r="Y55" s="22"/>
      <c r="Z55" s="22"/>
    </row>
    <row r="56" spans="1:26" ht="60" x14ac:dyDescent="0.2">
      <c r="A56" s="36">
        <v>27</v>
      </c>
      <c r="B56" s="37" t="s">
        <v>138</v>
      </c>
      <c r="C56" s="38">
        <v>1</v>
      </c>
      <c r="D56" s="39">
        <v>212.58</v>
      </c>
      <c r="E56" s="40" t="s">
        <v>139</v>
      </c>
      <c r="F56" s="39">
        <v>15.14</v>
      </c>
      <c r="G56" s="39">
        <v>213</v>
      </c>
      <c r="H56" s="39" t="s">
        <v>140</v>
      </c>
      <c r="I56" s="39">
        <v>15</v>
      </c>
      <c r="J56" s="39">
        <v>649</v>
      </c>
      <c r="K56" s="40" t="s">
        <v>141</v>
      </c>
      <c r="L56" s="40"/>
      <c r="M56" s="40"/>
      <c r="N56" s="40"/>
      <c r="O56" s="40"/>
      <c r="P56" s="40"/>
      <c r="Q56" s="40"/>
      <c r="R56" s="40"/>
      <c r="S56" s="40"/>
      <c r="T56" s="40"/>
      <c r="U56" s="40">
        <v>47</v>
      </c>
      <c r="V56" s="22"/>
      <c r="W56" s="22"/>
      <c r="X56" s="22"/>
      <c r="Y56" s="22"/>
      <c r="Z56" s="22"/>
    </row>
    <row r="57" spans="1:26" ht="36" x14ac:dyDescent="0.2">
      <c r="A57" s="36">
        <v>28</v>
      </c>
      <c r="B57" s="37" t="s">
        <v>142</v>
      </c>
      <c r="C57" s="38">
        <v>1</v>
      </c>
      <c r="D57" s="39">
        <v>709.45</v>
      </c>
      <c r="E57" s="40" t="s">
        <v>143</v>
      </c>
      <c r="F57" s="39"/>
      <c r="G57" s="39">
        <v>709</v>
      </c>
      <c r="H57" s="39" t="s">
        <v>144</v>
      </c>
      <c r="I57" s="39"/>
      <c r="J57" s="39">
        <v>4597</v>
      </c>
      <c r="K57" s="40" t="s">
        <v>145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22"/>
      <c r="W57" s="22"/>
      <c r="X57" s="22"/>
      <c r="Y57" s="22"/>
      <c r="Z57" s="22"/>
    </row>
    <row r="58" spans="1:26" ht="17.850000000000001" customHeight="1" x14ac:dyDescent="0.2">
      <c r="A58" s="62" t="s">
        <v>146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22"/>
      <c r="W58" s="22"/>
      <c r="X58" s="22"/>
      <c r="Y58" s="22"/>
      <c r="Z58" s="22"/>
    </row>
    <row r="59" spans="1:26" ht="60" x14ac:dyDescent="0.2">
      <c r="A59" s="36">
        <v>29</v>
      </c>
      <c r="B59" s="37" t="s">
        <v>147</v>
      </c>
      <c r="C59" s="38" t="s">
        <v>148</v>
      </c>
      <c r="D59" s="39">
        <v>11.42</v>
      </c>
      <c r="E59" s="40">
        <v>11.42</v>
      </c>
      <c r="F59" s="39"/>
      <c r="G59" s="39">
        <v>1</v>
      </c>
      <c r="H59" s="39">
        <v>1</v>
      </c>
      <c r="I59" s="39"/>
      <c r="J59" s="39">
        <v>9</v>
      </c>
      <c r="K59" s="40">
        <v>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22"/>
      <c r="W59" s="22"/>
      <c r="X59" s="22"/>
      <c r="Y59" s="22"/>
      <c r="Z59" s="22"/>
    </row>
    <row r="60" spans="1:26" ht="72" x14ac:dyDescent="0.2">
      <c r="A60" s="36">
        <v>30</v>
      </c>
      <c r="B60" s="37" t="s">
        <v>149</v>
      </c>
      <c r="C60" s="38" t="s">
        <v>150</v>
      </c>
      <c r="D60" s="39">
        <v>30.52</v>
      </c>
      <c r="E60" s="40" t="s">
        <v>151</v>
      </c>
      <c r="F60" s="39"/>
      <c r="G60" s="39">
        <v>162</v>
      </c>
      <c r="H60" s="39" t="s">
        <v>152</v>
      </c>
      <c r="I60" s="39"/>
      <c r="J60" s="39">
        <v>695</v>
      </c>
      <c r="K60" s="40" t="s">
        <v>153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22"/>
      <c r="W60" s="22"/>
      <c r="X60" s="22"/>
      <c r="Y60" s="22"/>
      <c r="Z60" s="22"/>
    </row>
    <row r="61" spans="1:26" ht="48" x14ac:dyDescent="0.2">
      <c r="A61" s="36">
        <v>31</v>
      </c>
      <c r="B61" s="37" t="s">
        <v>154</v>
      </c>
      <c r="C61" s="38">
        <v>1</v>
      </c>
      <c r="D61" s="39">
        <v>212.58</v>
      </c>
      <c r="E61" s="40" t="s">
        <v>139</v>
      </c>
      <c r="F61" s="39">
        <v>15.14</v>
      </c>
      <c r="G61" s="39">
        <v>213</v>
      </c>
      <c r="H61" s="39" t="s">
        <v>140</v>
      </c>
      <c r="I61" s="39">
        <v>15</v>
      </c>
      <c r="J61" s="39">
        <v>649</v>
      </c>
      <c r="K61" s="40" t="s">
        <v>141</v>
      </c>
      <c r="L61" s="40"/>
      <c r="M61" s="40"/>
      <c r="N61" s="40"/>
      <c r="O61" s="40"/>
      <c r="P61" s="40"/>
      <c r="Q61" s="40"/>
      <c r="R61" s="40"/>
      <c r="S61" s="40"/>
      <c r="T61" s="40"/>
      <c r="U61" s="40">
        <v>47</v>
      </c>
      <c r="V61" s="22"/>
      <c r="W61" s="22"/>
      <c r="X61" s="22"/>
      <c r="Y61" s="22"/>
      <c r="Z61" s="22"/>
    </row>
    <row r="62" spans="1:26" ht="60" x14ac:dyDescent="0.2">
      <c r="A62" s="36">
        <v>32</v>
      </c>
      <c r="B62" s="37" t="s">
        <v>155</v>
      </c>
      <c r="C62" s="38">
        <v>1</v>
      </c>
      <c r="D62" s="39">
        <v>26.36</v>
      </c>
      <c r="E62" s="40" t="s">
        <v>156</v>
      </c>
      <c r="F62" s="39"/>
      <c r="G62" s="39">
        <v>26</v>
      </c>
      <c r="H62" s="39" t="s">
        <v>157</v>
      </c>
      <c r="I62" s="39"/>
      <c r="J62" s="39">
        <v>68</v>
      </c>
      <c r="K62" s="40" t="s">
        <v>158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22"/>
      <c r="W62" s="22"/>
      <c r="X62" s="22"/>
      <c r="Y62" s="22"/>
      <c r="Z62" s="22"/>
    </row>
    <row r="63" spans="1:26" ht="72" x14ac:dyDescent="0.2">
      <c r="A63" s="36">
        <v>33</v>
      </c>
      <c r="B63" s="37" t="s">
        <v>159</v>
      </c>
      <c r="C63" s="38">
        <v>1</v>
      </c>
      <c r="D63" s="39">
        <v>39.58</v>
      </c>
      <c r="E63" s="40" t="s">
        <v>160</v>
      </c>
      <c r="F63" s="39">
        <v>15.14</v>
      </c>
      <c r="G63" s="39">
        <v>40</v>
      </c>
      <c r="H63" s="39" t="s">
        <v>161</v>
      </c>
      <c r="I63" s="39">
        <v>15</v>
      </c>
      <c r="J63" s="39">
        <v>323</v>
      </c>
      <c r="K63" s="40" t="s">
        <v>162</v>
      </c>
      <c r="L63" s="40"/>
      <c r="M63" s="40"/>
      <c r="N63" s="40"/>
      <c r="O63" s="40"/>
      <c r="P63" s="40"/>
      <c r="Q63" s="40"/>
      <c r="R63" s="40"/>
      <c r="S63" s="40"/>
      <c r="T63" s="40"/>
      <c r="U63" s="40">
        <v>47</v>
      </c>
      <c r="V63" s="22"/>
      <c r="W63" s="22"/>
      <c r="X63" s="22"/>
      <c r="Y63" s="22"/>
      <c r="Z63" s="22"/>
    </row>
    <row r="64" spans="1:26" ht="60" x14ac:dyDescent="0.2">
      <c r="A64" s="36">
        <v>34</v>
      </c>
      <c r="B64" s="37" t="s">
        <v>163</v>
      </c>
      <c r="C64" s="38">
        <v>1</v>
      </c>
      <c r="D64" s="39">
        <v>302.06</v>
      </c>
      <c r="E64" s="40" t="s">
        <v>164</v>
      </c>
      <c r="F64" s="39"/>
      <c r="G64" s="39">
        <v>302</v>
      </c>
      <c r="H64" s="39" t="s">
        <v>165</v>
      </c>
      <c r="I64" s="39"/>
      <c r="J64" s="39">
        <v>748</v>
      </c>
      <c r="K64" s="40" t="s">
        <v>166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22"/>
      <c r="W64" s="22"/>
      <c r="X64" s="22"/>
      <c r="Y64" s="22"/>
      <c r="Z64" s="22"/>
    </row>
    <row r="65" spans="1:26" ht="72" x14ac:dyDescent="0.2">
      <c r="A65" s="36">
        <v>35</v>
      </c>
      <c r="B65" s="37" t="s">
        <v>167</v>
      </c>
      <c r="C65" s="38" t="s">
        <v>168</v>
      </c>
      <c r="D65" s="39">
        <v>504.31</v>
      </c>
      <c r="E65" s="40" t="s">
        <v>169</v>
      </c>
      <c r="F65" s="39" t="s">
        <v>170</v>
      </c>
      <c r="G65" s="39">
        <v>3</v>
      </c>
      <c r="H65" s="39" t="s">
        <v>66</v>
      </c>
      <c r="I65" s="39">
        <v>2</v>
      </c>
      <c r="J65" s="39">
        <v>19</v>
      </c>
      <c r="K65" s="40">
        <v>7</v>
      </c>
      <c r="L65" s="40"/>
      <c r="M65" s="40"/>
      <c r="N65" s="40"/>
      <c r="O65" s="40"/>
      <c r="P65" s="40"/>
      <c r="Q65" s="40"/>
      <c r="R65" s="40"/>
      <c r="S65" s="40"/>
      <c r="T65" s="40"/>
      <c r="U65" s="40" t="s">
        <v>171</v>
      </c>
      <c r="V65" s="22"/>
      <c r="W65" s="22"/>
      <c r="X65" s="22"/>
      <c r="Y65" s="22"/>
      <c r="Z65" s="22"/>
    </row>
    <row r="66" spans="1:26" ht="36" x14ac:dyDescent="0.2">
      <c r="A66" s="36">
        <v>36</v>
      </c>
      <c r="B66" s="37" t="s">
        <v>172</v>
      </c>
      <c r="C66" s="38">
        <v>5.4</v>
      </c>
      <c r="D66" s="39">
        <v>0.3</v>
      </c>
      <c r="E66" s="40" t="s">
        <v>173</v>
      </c>
      <c r="F66" s="39"/>
      <c r="G66" s="39">
        <v>2</v>
      </c>
      <c r="H66" s="39" t="s">
        <v>174</v>
      </c>
      <c r="I66" s="39"/>
      <c r="J66" s="39">
        <v>7</v>
      </c>
      <c r="K66" s="40" t="s">
        <v>175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22"/>
      <c r="W66" s="22"/>
      <c r="X66" s="22"/>
      <c r="Y66" s="22"/>
      <c r="Z66" s="22"/>
    </row>
    <row r="67" spans="1:26" ht="17.850000000000001" customHeight="1" x14ac:dyDescent="0.2">
      <c r="A67" s="62" t="s">
        <v>176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22"/>
      <c r="W67" s="22"/>
      <c r="X67" s="22"/>
      <c r="Y67" s="22"/>
      <c r="Z67" s="22"/>
    </row>
    <row r="68" spans="1:26" ht="60" x14ac:dyDescent="0.2">
      <c r="A68" s="36">
        <v>37</v>
      </c>
      <c r="B68" s="37" t="s">
        <v>177</v>
      </c>
      <c r="C68" s="38" t="s">
        <v>178</v>
      </c>
      <c r="D68" s="39">
        <v>9108.2800000000007</v>
      </c>
      <c r="E68" s="40" t="s">
        <v>179</v>
      </c>
      <c r="F68" s="39" t="s">
        <v>180</v>
      </c>
      <c r="G68" s="39">
        <v>8</v>
      </c>
      <c r="H68" s="39" t="s">
        <v>181</v>
      </c>
      <c r="I68" s="39" t="s">
        <v>112</v>
      </c>
      <c r="J68" s="39">
        <v>87</v>
      </c>
      <c r="K68" s="40" t="s">
        <v>182</v>
      </c>
      <c r="L68" s="40"/>
      <c r="M68" s="40"/>
      <c r="N68" s="40"/>
      <c r="O68" s="40"/>
      <c r="P68" s="40"/>
      <c r="Q68" s="40"/>
      <c r="R68" s="40"/>
      <c r="S68" s="40"/>
      <c r="T68" s="40"/>
      <c r="U68" s="40" t="s">
        <v>113</v>
      </c>
      <c r="V68" s="22"/>
      <c r="W68" s="22"/>
      <c r="X68" s="22"/>
      <c r="Y68" s="22"/>
      <c r="Z68" s="22"/>
    </row>
    <row r="69" spans="1:26" ht="84" x14ac:dyDescent="0.2">
      <c r="A69" s="36">
        <v>38</v>
      </c>
      <c r="B69" s="37" t="s">
        <v>183</v>
      </c>
      <c r="C69" s="38">
        <v>0.9</v>
      </c>
      <c r="D69" s="39">
        <v>48.2</v>
      </c>
      <c r="E69" s="40" t="s">
        <v>184</v>
      </c>
      <c r="F69" s="39"/>
      <c r="G69" s="39">
        <v>43</v>
      </c>
      <c r="H69" s="39" t="s">
        <v>185</v>
      </c>
      <c r="I69" s="39"/>
      <c r="J69" s="39">
        <v>276</v>
      </c>
      <c r="K69" s="40" t="s">
        <v>186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22"/>
      <c r="W69" s="22"/>
      <c r="X69" s="22"/>
      <c r="Y69" s="22"/>
      <c r="Z69" s="22"/>
    </row>
    <row r="70" spans="1:26" ht="48" x14ac:dyDescent="0.2">
      <c r="A70" s="36">
        <v>39</v>
      </c>
      <c r="B70" s="37" t="s">
        <v>187</v>
      </c>
      <c r="C70" s="38" t="s">
        <v>188</v>
      </c>
      <c r="D70" s="39">
        <v>2182.5500000000002</v>
      </c>
      <c r="E70" s="40" t="s">
        <v>189</v>
      </c>
      <c r="F70" s="39">
        <v>45.19</v>
      </c>
      <c r="G70" s="39">
        <v>20</v>
      </c>
      <c r="H70" s="39" t="s">
        <v>190</v>
      </c>
      <c r="I70" s="39"/>
      <c r="J70" s="39">
        <v>193</v>
      </c>
      <c r="K70" s="40" t="s">
        <v>191</v>
      </c>
      <c r="L70" s="40"/>
      <c r="M70" s="40"/>
      <c r="N70" s="40"/>
      <c r="O70" s="40"/>
      <c r="P70" s="40"/>
      <c r="Q70" s="40"/>
      <c r="R70" s="40"/>
      <c r="S70" s="40"/>
      <c r="T70" s="40"/>
      <c r="U70" s="40">
        <v>2</v>
      </c>
      <c r="V70" s="22"/>
      <c r="W70" s="22"/>
      <c r="X70" s="22"/>
      <c r="Y70" s="22"/>
      <c r="Z70" s="22"/>
    </row>
    <row r="71" spans="1:26" ht="72" x14ac:dyDescent="0.2">
      <c r="A71" s="36">
        <v>40</v>
      </c>
      <c r="B71" s="37" t="s">
        <v>192</v>
      </c>
      <c r="C71" s="38" t="s">
        <v>193</v>
      </c>
      <c r="D71" s="39">
        <v>292.24</v>
      </c>
      <c r="E71" s="40" t="s">
        <v>194</v>
      </c>
      <c r="F71" s="39" t="s">
        <v>195</v>
      </c>
      <c r="G71" s="39">
        <v>74</v>
      </c>
      <c r="H71" s="39" t="s">
        <v>196</v>
      </c>
      <c r="I71" s="39" t="s">
        <v>197</v>
      </c>
      <c r="J71" s="39">
        <v>363</v>
      </c>
      <c r="K71" s="40" t="s">
        <v>198</v>
      </c>
      <c r="L71" s="40"/>
      <c r="M71" s="40"/>
      <c r="N71" s="40"/>
      <c r="O71" s="40"/>
      <c r="P71" s="40"/>
      <c r="Q71" s="40"/>
      <c r="R71" s="40"/>
      <c r="S71" s="40"/>
      <c r="T71" s="40"/>
      <c r="U71" s="40" t="s">
        <v>199</v>
      </c>
      <c r="V71" s="22"/>
      <c r="W71" s="22"/>
      <c r="X71" s="22"/>
      <c r="Y71" s="22"/>
      <c r="Z71" s="22"/>
    </row>
    <row r="72" spans="1:26" ht="48" x14ac:dyDescent="0.2">
      <c r="A72" s="41">
        <v>41</v>
      </c>
      <c r="B72" s="42" t="s">
        <v>200</v>
      </c>
      <c r="C72" s="43">
        <v>1</v>
      </c>
      <c r="D72" s="44">
        <v>67.45</v>
      </c>
      <c r="E72" s="45" t="s">
        <v>201</v>
      </c>
      <c r="F72" s="44">
        <v>15.52</v>
      </c>
      <c r="G72" s="44">
        <v>67</v>
      </c>
      <c r="H72" s="44" t="s">
        <v>202</v>
      </c>
      <c r="I72" s="44">
        <v>16</v>
      </c>
      <c r="J72" s="44">
        <v>394</v>
      </c>
      <c r="K72" s="45" t="s">
        <v>203</v>
      </c>
      <c r="L72" s="45"/>
      <c r="M72" s="45"/>
      <c r="N72" s="45"/>
      <c r="O72" s="45"/>
      <c r="P72" s="45"/>
      <c r="Q72" s="45"/>
      <c r="R72" s="45"/>
      <c r="S72" s="45"/>
      <c r="T72" s="45"/>
      <c r="U72" s="45">
        <v>56</v>
      </c>
      <c r="V72" s="22"/>
      <c r="W72" s="22"/>
      <c r="X72" s="22"/>
      <c r="Y72" s="22"/>
      <c r="Z72" s="22"/>
    </row>
    <row r="73" spans="1:26" ht="21" customHeight="1" x14ac:dyDescent="0.2">
      <c r="A73" s="68" t="s">
        <v>204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22"/>
      <c r="W73" s="22"/>
      <c r="X73" s="22"/>
      <c r="Y73" s="22"/>
      <c r="Z73" s="22"/>
    </row>
    <row r="74" spans="1:26" ht="48" x14ac:dyDescent="0.2">
      <c r="A74" s="36">
        <v>42</v>
      </c>
      <c r="B74" s="37" t="s">
        <v>205</v>
      </c>
      <c r="C74" s="38">
        <v>1</v>
      </c>
      <c r="D74" s="39">
        <v>1595.71</v>
      </c>
      <c r="E74" s="40">
        <v>337.21</v>
      </c>
      <c r="F74" s="39" t="s">
        <v>206</v>
      </c>
      <c r="G74" s="39">
        <v>1596</v>
      </c>
      <c r="H74" s="39">
        <v>337</v>
      </c>
      <c r="I74" s="39" t="s">
        <v>207</v>
      </c>
      <c r="J74" s="39">
        <v>12286</v>
      </c>
      <c r="K74" s="40">
        <v>4843</v>
      </c>
      <c r="L74" s="40"/>
      <c r="M74" s="40"/>
      <c r="N74" s="40"/>
      <c r="O74" s="40"/>
      <c r="P74" s="40"/>
      <c r="Q74" s="40"/>
      <c r="R74" s="40"/>
      <c r="S74" s="40"/>
      <c r="T74" s="40"/>
      <c r="U74" s="40" t="s">
        <v>208</v>
      </c>
      <c r="V74" s="22"/>
      <c r="W74" s="22"/>
      <c r="X74" s="22"/>
      <c r="Y74" s="22"/>
      <c r="Z74" s="22"/>
    </row>
    <row r="75" spans="1:26" ht="72" x14ac:dyDescent="0.2">
      <c r="A75" s="36">
        <v>43</v>
      </c>
      <c r="B75" s="37" t="s">
        <v>209</v>
      </c>
      <c r="C75" s="38">
        <v>1</v>
      </c>
      <c r="D75" s="39">
        <v>427.45</v>
      </c>
      <c r="E75" s="40">
        <v>176.31</v>
      </c>
      <c r="F75" s="39">
        <v>251.14</v>
      </c>
      <c r="G75" s="39">
        <v>427</v>
      </c>
      <c r="H75" s="39">
        <v>176</v>
      </c>
      <c r="I75" s="39">
        <v>251</v>
      </c>
      <c r="J75" s="39">
        <v>4128</v>
      </c>
      <c r="K75" s="40">
        <v>2532</v>
      </c>
      <c r="L75" s="40"/>
      <c r="M75" s="40"/>
      <c r="N75" s="40"/>
      <c r="O75" s="40"/>
      <c r="P75" s="40"/>
      <c r="Q75" s="40"/>
      <c r="R75" s="40"/>
      <c r="S75" s="40"/>
      <c r="T75" s="40"/>
      <c r="U75" s="40">
        <v>1596</v>
      </c>
      <c r="V75" s="22"/>
      <c r="W75" s="22"/>
      <c r="X75" s="22"/>
      <c r="Y75" s="22"/>
      <c r="Z75" s="22"/>
    </row>
    <row r="76" spans="1:26" ht="84" x14ac:dyDescent="0.2">
      <c r="A76" s="36">
        <v>44</v>
      </c>
      <c r="B76" s="37" t="s">
        <v>210</v>
      </c>
      <c r="C76" s="38" t="s">
        <v>211</v>
      </c>
      <c r="D76" s="39">
        <v>9486.57</v>
      </c>
      <c r="E76" s="40" t="s">
        <v>212</v>
      </c>
      <c r="F76" s="39" t="s">
        <v>213</v>
      </c>
      <c r="G76" s="39">
        <v>5607</v>
      </c>
      <c r="H76" s="39" t="s">
        <v>214</v>
      </c>
      <c r="I76" s="39" t="s">
        <v>215</v>
      </c>
      <c r="J76" s="39">
        <v>14620</v>
      </c>
      <c r="K76" s="40" t="s">
        <v>216</v>
      </c>
      <c r="L76" s="40"/>
      <c r="M76" s="40"/>
      <c r="N76" s="40"/>
      <c r="O76" s="40"/>
      <c r="P76" s="40"/>
      <c r="Q76" s="40"/>
      <c r="R76" s="40"/>
      <c r="S76" s="40"/>
      <c r="T76" s="40"/>
      <c r="U76" s="40" t="s">
        <v>217</v>
      </c>
      <c r="V76" s="22"/>
      <c r="W76" s="22"/>
      <c r="X76" s="22"/>
      <c r="Y76" s="22"/>
      <c r="Z76" s="22"/>
    </row>
    <row r="77" spans="1:26" ht="192" x14ac:dyDescent="0.2">
      <c r="A77" s="36">
        <v>45</v>
      </c>
      <c r="B77" s="37" t="s">
        <v>218</v>
      </c>
      <c r="C77" s="38" t="s">
        <v>211</v>
      </c>
      <c r="D77" s="39">
        <v>13173.91</v>
      </c>
      <c r="E77" s="40" t="s">
        <v>219</v>
      </c>
      <c r="F77" s="39" t="s">
        <v>220</v>
      </c>
      <c r="G77" s="39">
        <v>7786</v>
      </c>
      <c r="H77" s="39" t="s">
        <v>221</v>
      </c>
      <c r="I77" s="39" t="s">
        <v>222</v>
      </c>
      <c r="J77" s="39">
        <v>21816</v>
      </c>
      <c r="K77" s="40" t="s">
        <v>223</v>
      </c>
      <c r="L77" s="40"/>
      <c r="M77" s="40"/>
      <c r="N77" s="40"/>
      <c r="O77" s="40"/>
      <c r="P77" s="40"/>
      <c r="Q77" s="40"/>
      <c r="R77" s="40"/>
      <c r="S77" s="40"/>
      <c r="T77" s="40"/>
      <c r="U77" s="40" t="s">
        <v>224</v>
      </c>
      <c r="V77" s="22"/>
      <c r="W77" s="22"/>
      <c r="X77" s="22"/>
      <c r="Y77" s="22"/>
      <c r="Z77" s="22"/>
    </row>
    <row r="78" spans="1:26" ht="48" x14ac:dyDescent="0.2">
      <c r="A78" s="36">
        <v>46</v>
      </c>
      <c r="B78" s="37" t="s">
        <v>225</v>
      </c>
      <c r="C78" s="38">
        <v>0.05</v>
      </c>
      <c r="D78" s="39">
        <v>39779.379999999997</v>
      </c>
      <c r="E78" s="40" t="s">
        <v>226</v>
      </c>
      <c r="F78" s="39"/>
      <c r="G78" s="39">
        <v>1989</v>
      </c>
      <c r="H78" s="39" t="s">
        <v>227</v>
      </c>
      <c r="I78" s="39"/>
      <c r="J78" s="39">
        <v>9133</v>
      </c>
      <c r="K78" s="40" t="s">
        <v>228</v>
      </c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22"/>
      <c r="W78" s="22"/>
      <c r="X78" s="22"/>
      <c r="Y78" s="22"/>
      <c r="Z78" s="22"/>
    </row>
    <row r="79" spans="1:26" ht="36" x14ac:dyDescent="0.2">
      <c r="A79" s="36">
        <v>47</v>
      </c>
      <c r="B79" s="37" t="s">
        <v>229</v>
      </c>
      <c r="C79" s="38">
        <v>0.6</v>
      </c>
      <c r="D79" s="39">
        <v>1180</v>
      </c>
      <c r="E79" s="40" t="s">
        <v>230</v>
      </c>
      <c r="F79" s="39"/>
      <c r="G79" s="39">
        <v>708</v>
      </c>
      <c r="H79" s="39" t="s">
        <v>231</v>
      </c>
      <c r="I79" s="39"/>
      <c r="J79" s="39">
        <v>7845</v>
      </c>
      <c r="K79" s="40" t="s">
        <v>232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22"/>
      <c r="W79" s="22"/>
      <c r="X79" s="22"/>
      <c r="Y79" s="22"/>
      <c r="Z79" s="22"/>
    </row>
    <row r="80" spans="1:26" ht="72" x14ac:dyDescent="0.2">
      <c r="A80" s="36">
        <v>48</v>
      </c>
      <c r="B80" s="37" t="s">
        <v>149</v>
      </c>
      <c r="C80" s="38">
        <v>59.1</v>
      </c>
      <c r="D80" s="39">
        <v>30.52</v>
      </c>
      <c r="E80" s="40" t="s">
        <v>151</v>
      </c>
      <c r="F80" s="39"/>
      <c r="G80" s="39">
        <v>1804</v>
      </c>
      <c r="H80" s="39" t="s">
        <v>233</v>
      </c>
      <c r="I80" s="39"/>
      <c r="J80" s="39">
        <v>7748</v>
      </c>
      <c r="K80" s="40" t="s">
        <v>234</v>
      </c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22"/>
      <c r="W80" s="22"/>
      <c r="X80" s="22"/>
      <c r="Y80" s="22"/>
      <c r="Z80" s="22"/>
    </row>
    <row r="81" spans="1:26" ht="48" x14ac:dyDescent="0.2">
      <c r="A81" s="36">
        <v>49</v>
      </c>
      <c r="B81" s="37" t="s">
        <v>235</v>
      </c>
      <c r="C81" s="38">
        <v>2</v>
      </c>
      <c r="D81" s="39">
        <v>0.72</v>
      </c>
      <c r="E81" s="40">
        <v>0.49</v>
      </c>
      <c r="F81" s="39">
        <v>0.23</v>
      </c>
      <c r="G81" s="39">
        <v>1</v>
      </c>
      <c r="H81" s="39">
        <v>1</v>
      </c>
      <c r="I81" s="39"/>
      <c r="J81" s="39">
        <v>16</v>
      </c>
      <c r="K81" s="40">
        <v>14</v>
      </c>
      <c r="L81" s="40"/>
      <c r="M81" s="40"/>
      <c r="N81" s="40"/>
      <c r="O81" s="40"/>
      <c r="P81" s="40"/>
      <c r="Q81" s="40"/>
      <c r="R81" s="40"/>
      <c r="S81" s="40"/>
      <c r="T81" s="40"/>
      <c r="U81" s="40">
        <v>2</v>
      </c>
      <c r="V81" s="22"/>
      <c r="W81" s="22"/>
      <c r="X81" s="22"/>
      <c r="Y81" s="22"/>
      <c r="Z81" s="22"/>
    </row>
    <row r="82" spans="1:26" ht="48" x14ac:dyDescent="0.2">
      <c r="A82" s="41">
        <v>50</v>
      </c>
      <c r="B82" s="42" t="s">
        <v>236</v>
      </c>
      <c r="C82" s="43">
        <v>2</v>
      </c>
      <c r="D82" s="44">
        <v>6.76</v>
      </c>
      <c r="E82" s="45">
        <v>2.4300000000000002</v>
      </c>
      <c r="F82" s="44">
        <v>4.33</v>
      </c>
      <c r="G82" s="44">
        <v>14</v>
      </c>
      <c r="H82" s="44">
        <v>5</v>
      </c>
      <c r="I82" s="44">
        <v>9</v>
      </c>
      <c r="J82" s="44">
        <v>105</v>
      </c>
      <c r="K82" s="45">
        <v>70</v>
      </c>
      <c r="L82" s="45"/>
      <c r="M82" s="45"/>
      <c r="N82" s="45"/>
      <c r="O82" s="45"/>
      <c r="P82" s="45"/>
      <c r="Q82" s="45"/>
      <c r="R82" s="45"/>
      <c r="S82" s="45"/>
      <c r="T82" s="45"/>
      <c r="U82" s="45">
        <v>35</v>
      </c>
      <c r="V82" s="22"/>
      <c r="W82" s="22"/>
      <c r="X82" s="22"/>
      <c r="Y82" s="22"/>
      <c r="Z82" s="22"/>
    </row>
    <row r="83" spans="1:26" ht="21" customHeight="1" x14ac:dyDescent="0.2">
      <c r="A83" s="68" t="s">
        <v>237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22"/>
      <c r="W83" s="22"/>
      <c r="X83" s="22"/>
      <c r="Y83" s="22"/>
      <c r="Z83" s="22"/>
    </row>
    <row r="84" spans="1:26" ht="17.850000000000001" customHeight="1" x14ac:dyDescent="0.2">
      <c r="A84" s="62" t="s">
        <v>238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22"/>
      <c r="W84" s="22"/>
      <c r="X84" s="22"/>
      <c r="Y84" s="22"/>
      <c r="Z84" s="22"/>
    </row>
    <row r="85" spans="1:26" ht="72" x14ac:dyDescent="0.2">
      <c r="A85" s="36">
        <v>51</v>
      </c>
      <c r="B85" s="37" t="s">
        <v>239</v>
      </c>
      <c r="C85" s="38" t="s">
        <v>240</v>
      </c>
      <c r="D85" s="39">
        <v>2012.34</v>
      </c>
      <c r="E85" s="40" t="s">
        <v>241</v>
      </c>
      <c r="F85" s="39" t="s">
        <v>242</v>
      </c>
      <c r="G85" s="39">
        <v>76</v>
      </c>
      <c r="H85" s="39" t="s">
        <v>243</v>
      </c>
      <c r="I85" s="39" t="s">
        <v>244</v>
      </c>
      <c r="J85" s="39">
        <v>507</v>
      </c>
      <c r="K85" s="40" t="s">
        <v>245</v>
      </c>
      <c r="L85" s="40"/>
      <c r="M85" s="40"/>
      <c r="N85" s="40"/>
      <c r="O85" s="40"/>
      <c r="P85" s="40"/>
      <c r="Q85" s="40"/>
      <c r="R85" s="40"/>
      <c r="S85" s="40"/>
      <c r="T85" s="40"/>
      <c r="U85" s="40" t="s">
        <v>246</v>
      </c>
      <c r="V85" s="22"/>
      <c r="W85" s="22"/>
      <c r="X85" s="22"/>
      <c r="Y85" s="22"/>
      <c r="Z85" s="22"/>
    </row>
    <row r="86" spans="1:26" ht="96" x14ac:dyDescent="0.2">
      <c r="A86" s="36">
        <v>52</v>
      </c>
      <c r="B86" s="37" t="s">
        <v>247</v>
      </c>
      <c r="C86" s="38" t="s">
        <v>248</v>
      </c>
      <c r="D86" s="39">
        <v>17.600000000000001</v>
      </c>
      <c r="E86" s="40" t="s">
        <v>249</v>
      </c>
      <c r="F86" s="39"/>
      <c r="G86" s="39">
        <v>68</v>
      </c>
      <c r="H86" s="39" t="s">
        <v>158</v>
      </c>
      <c r="I86" s="39"/>
      <c r="J86" s="39">
        <v>344</v>
      </c>
      <c r="K86" s="40" t="s">
        <v>250</v>
      </c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22"/>
      <c r="W86" s="22"/>
      <c r="X86" s="22"/>
      <c r="Y86" s="22"/>
      <c r="Z86" s="22"/>
    </row>
    <row r="87" spans="1:26" ht="48" x14ac:dyDescent="0.2">
      <c r="A87" s="36">
        <v>53</v>
      </c>
      <c r="B87" s="37" t="s">
        <v>251</v>
      </c>
      <c r="C87" s="38" t="s">
        <v>252</v>
      </c>
      <c r="D87" s="39">
        <v>339.13</v>
      </c>
      <c r="E87" s="40" t="s">
        <v>127</v>
      </c>
      <c r="F87" s="39" t="s">
        <v>128</v>
      </c>
      <c r="G87" s="39">
        <v>2</v>
      </c>
      <c r="H87" s="39" t="s">
        <v>174</v>
      </c>
      <c r="I87" s="39"/>
      <c r="J87" s="39">
        <v>10</v>
      </c>
      <c r="K87" s="40" t="s">
        <v>253</v>
      </c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22"/>
      <c r="W87" s="22"/>
      <c r="X87" s="22"/>
      <c r="Y87" s="22"/>
      <c r="Z87" s="22"/>
    </row>
    <row r="88" spans="1:26" ht="48" x14ac:dyDescent="0.2">
      <c r="A88" s="36">
        <v>54</v>
      </c>
      <c r="B88" s="37" t="s">
        <v>254</v>
      </c>
      <c r="C88" s="38" t="s">
        <v>252</v>
      </c>
      <c r="D88" s="39">
        <v>443.6</v>
      </c>
      <c r="E88" s="40" t="s">
        <v>132</v>
      </c>
      <c r="F88" s="39" t="s">
        <v>133</v>
      </c>
      <c r="G88" s="39">
        <v>2</v>
      </c>
      <c r="H88" s="39" t="s">
        <v>174</v>
      </c>
      <c r="I88" s="39"/>
      <c r="J88" s="39">
        <v>10</v>
      </c>
      <c r="K88" s="40" t="s">
        <v>255</v>
      </c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22"/>
      <c r="W88" s="22"/>
      <c r="X88" s="22"/>
      <c r="Y88" s="22"/>
      <c r="Z88" s="22"/>
    </row>
    <row r="89" spans="1:26" ht="48" x14ac:dyDescent="0.2">
      <c r="A89" s="36">
        <v>55</v>
      </c>
      <c r="B89" s="37" t="s">
        <v>256</v>
      </c>
      <c r="C89" s="38" t="s">
        <v>83</v>
      </c>
      <c r="D89" s="39">
        <v>3659.44</v>
      </c>
      <c r="E89" s="40" t="s">
        <v>257</v>
      </c>
      <c r="F89" s="39">
        <v>430.27</v>
      </c>
      <c r="G89" s="39">
        <v>73</v>
      </c>
      <c r="H89" s="39" t="s">
        <v>258</v>
      </c>
      <c r="I89" s="39">
        <v>9</v>
      </c>
      <c r="J89" s="39">
        <v>787</v>
      </c>
      <c r="K89" s="40" t="s">
        <v>259</v>
      </c>
      <c r="L89" s="40"/>
      <c r="M89" s="40"/>
      <c r="N89" s="40"/>
      <c r="O89" s="40"/>
      <c r="P89" s="40"/>
      <c r="Q89" s="40"/>
      <c r="R89" s="40"/>
      <c r="S89" s="40"/>
      <c r="T89" s="40"/>
      <c r="U89" s="40">
        <v>50</v>
      </c>
      <c r="V89" s="22"/>
      <c r="W89" s="22"/>
      <c r="X89" s="22"/>
      <c r="Y89" s="22"/>
      <c r="Z89" s="22"/>
    </row>
    <row r="90" spans="1:26" ht="96" x14ac:dyDescent="0.2">
      <c r="A90" s="36">
        <v>56</v>
      </c>
      <c r="B90" s="37" t="s">
        <v>260</v>
      </c>
      <c r="C90" s="38">
        <v>1</v>
      </c>
      <c r="D90" s="39">
        <v>211.83</v>
      </c>
      <c r="E90" s="40" t="s">
        <v>261</v>
      </c>
      <c r="F90" s="39">
        <v>101.25</v>
      </c>
      <c r="G90" s="39">
        <v>212</v>
      </c>
      <c r="H90" s="39" t="s">
        <v>262</v>
      </c>
      <c r="I90" s="39">
        <v>101</v>
      </c>
      <c r="J90" s="39">
        <v>1639</v>
      </c>
      <c r="K90" s="40" t="s">
        <v>263</v>
      </c>
      <c r="L90" s="40"/>
      <c r="M90" s="40"/>
      <c r="N90" s="40"/>
      <c r="O90" s="40"/>
      <c r="P90" s="40"/>
      <c r="Q90" s="40"/>
      <c r="R90" s="40"/>
      <c r="S90" s="40"/>
      <c r="T90" s="40"/>
      <c r="U90" s="40">
        <v>363</v>
      </c>
      <c r="V90" s="22"/>
      <c r="W90" s="22"/>
      <c r="X90" s="22"/>
      <c r="Y90" s="22"/>
      <c r="Z90" s="22"/>
    </row>
    <row r="91" spans="1:26" ht="48" x14ac:dyDescent="0.2">
      <c r="A91" s="36">
        <v>57</v>
      </c>
      <c r="B91" s="37" t="s">
        <v>264</v>
      </c>
      <c r="C91" s="38">
        <v>1</v>
      </c>
      <c r="D91" s="39">
        <v>207.41</v>
      </c>
      <c r="E91" s="40" t="s">
        <v>265</v>
      </c>
      <c r="F91" s="39"/>
      <c r="G91" s="39">
        <v>207</v>
      </c>
      <c r="H91" s="39" t="s">
        <v>266</v>
      </c>
      <c r="I91" s="39"/>
      <c r="J91" s="39">
        <v>1344</v>
      </c>
      <c r="K91" s="40" t="s">
        <v>267</v>
      </c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22"/>
      <c r="W91" s="22"/>
      <c r="X91" s="22"/>
      <c r="Y91" s="22"/>
      <c r="Z91" s="22"/>
    </row>
    <row r="92" spans="1:26" ht="72" x14ac:dyDescent="0.2">
      <c r="A92" s="36">
        <v>58</v>
      </c>
      <c r="B92" s="37" t="s">
        <v>268</v>
      </c>
      <c r="C92" s="38">
        <v>2</v>
      </c>
      <c r="D92" s="39">
        <v>34.409999999999997</v>
      </c>
      <c r="E92" s="40" t="s">
        <v>269</v>
      </c>
      <c r="F92" s="39" t="s">
        <v>270</v>
      </c>
      <c r="G92" s="39">
        <v>69</v>
      </c>
      <c r="H92" s="39" t="s">
        <v>271</v>
      </c>
      <c r="I92" s="39" t="s">
        <v>272</v>
      </c>
      <c r="J92" s="39">
        <v>528</v>
      </c>
      <c r="K92" s="40" t="s">
        <v>273</v>
      </c>
      <c r="L92" s="40"/>
      <c r="M92" s="40"/>
      <c r="N92" s="40"/>
      <c r="O92" s="40"/>
      <c r="P92" s="40"/>
      <c r="Q92" s="40"/>
      <c r="R92" s="40"/>
      <c r="S92" s="40"/>
      <c r="T92" s="40"/>
      <c r="U92" s="40" t="s">
        <v>274</v>
      </c>
      <c r="V92" s="22"/>
      <c r="W92" s="22"/>
      <c r="X92" s="22"/>
      <c r="Y92" s="22"/>
      <c r="Z92" s="22"/>
    </row>
    <row r="93" spans="1:26" ht="60" x14ac:dyDescent="0.2">
      <c r="A93" s="36">
        <v>59</v>
      </c>
      <c r="B93" s="37" t="s">
        <v>275</v>
      </c>
      <c r="C93" s="38">
        <v>1</v>
      </c>
      <c r="D93" s="39">
        <v>211.17</v>
      </c>
      <c r="E93" s="40" t="s">
        <v>276</v>
      </c>
      <c r="F93" s="39"/>
      <c r="G93" s="39">
        <v>211</v>
      </c>
      <c r="H93" s="39" t="s">
        <v>277</v>
      </c>
      <c r="I93" s="39"/>
      <c r="J93" s="39">
        <v>1596</v>
      </c>
      <c r="K93" s="40" t="s">
        <v>278</v>
      </c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22"/>
      <c r="W93" s="22"/>
      <c r="X93" s="22"/>
      <c r="Y93" s="22"/>
      <c r="Z93" s="22"/>
    </row>
    <row r="94" spans="1:26" ht="72" x14ac:dyDescent="0.2">
      <c r="A94" s="36">
        <v>60</v>
      </c>
      <c r="B94" s="37" t="s">
        <v>279</v>
      </c>
      <c r="C94" s="38" t="s">
        <v>280</v>
      </c>
      <c r="D94" s="39">
        <v>17726.43</v>
      </c>
      <c r="E94" s="40" t="s">
        <v>281</v>
      </c>
      <c r="F94" s="39" t="s">
        <v>282</v>
      </c>
      <c r="G94" s="39">
        <v>7</v>
      </c>
      <c r="H94" s="39">
        <v>2</v>
      </c>
      <c r="I94" s="39" t="s">
        <v>40</v>
      </c>
      <c r="J94" s="39">
        <v>62</v>
      </c>
      <c r="K94" s="40" t="s">
        <v>283</v>
      </c>
      <c r="L94" s="40"/>
      <c r="M94" s="40"/>
      <c r="N94" s="40"/>
      <c r="O94" s="40"/>
      <c r="P94" s="40"/>
      <c r="Q94" s="40"/>
      <c r="R94" s="40"/>
      <c r="S94" s="40"/>
      <c r="T94" s="40"/>
      <c r="U94" s="40" t="s">
        <v>284</v>
      </c>
      <c r="V94" s="22"/>
      <c r="W94" s="22"/>
      <c r="X94" s="22"/>
      <c r="Y94" s="22"/>
      <c r="Z94" s="22"/>
    </row>
    <row r="95" spans="1:26" ht="84" x14ac:dyDescent="0.2">
      <c r="A95" s="36">
        <v>61</v>
      </c>
      <c r="B95" s="37" t="s">
        <v>285</v>
      </c>
      <c r="C95" s="38">
        <v>1</v>
      </c>
      <c r="D95" s="39">
        <v>56.6</v>
      </c>
      <c r="E95" s="40" t="s">
        <v>286</v>
      </c>
      <c r="F95" s="39"/>
      <c r="G95" s="39">
        <v>57</v>
      </c>
      <c r="H95" s="39" t="s">
        <v>287</v>
      </c>
      <c r="I95" s="39"/>
      <c r="J95" s="39">
        <v>43</v>
      </c>
      <c r="K95" s="40" t="s">
        <v>185</v>
      </c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22"/>
      <c r="W95" s="22"/>
      <c r="X95" s="22"/>
      <c r="Y95" s="22"/>
      <c r="Z95" s="22"/>
    </row>
    <row r="96" spans="1:26" ht="84" x14ac:dyDescent="0.2">
      <c r="A96" s="41">
        <v>62</v>
      </c>
      <c r="B96" s="42" t="s">
        <v>288</v>
      </c>
      <c r="C96" s="43">
        <v>1</v>
      </c>
      <c r="D96" s="44">
        <v>10.4</v>
      </c>
      <c r="E96" s="45" t="s">
        <v>289</v>
      </c>
      <c r="F96" s="44"/>
      <c r="G96" s="44">
        <v>10</v>
      </c>
      <c r="H96" s="44" t="s">
        <v>290</v>
      </c>
      <c r="I96" s="44"/>
      <c r="J96" s="44">
        <v>17</v>
      </c>
      <c r="K96" s="45" t="s">
        <v>291</v>
      </c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22"/>
      <c r="W96" s="22"/>
      <c r="X96" s="22"/>
      <c r="Y96" s="22"/>
      <c r="Z96" s="22"/>
    </row>
    <row r="97" spans="1:26" ht="21" customHeight="1" x14ac:dyDescent="0.2">
      <c r="A97" s="68" t="s">
        <v>292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22"/>
      <c r="W97" s="22"/>
      <c r="X97" s="22"/>
      <c r="Y97" s="22"/>
      <c r="Z97" s="22"/>
    </row>
    <row r="98" spans="1:26" ht="60" x14ac:dyDescent="0.2">
      <c r="A98" s="36">
        <v>63</v>
      </c>
      <c r="B98" s="37" t="s">
        <v>293</v>
      </c>
      <c r="C98" s="38">
        <v>2</v>
      </c>
      <c r="D98" s="39">
        <v>186.73</v>
      </c>
      <c r="E98" s="40">
        <v>186.73</v>
      </c>
      <c r="F98" s="39"/>
      <c r="G98" s="39">
        <v>373</v>
      </c>
      <c r="H98" s="39">
        <v>373</v>
      </c>
      <c r="I98" s="39"/>
      <c r="J98" s="39">
        <v>2420</v>
      </c>
      <c r="K98" s="40">
        <v>2420</v>
      </c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22"/>
      <c r="W98" s="22"/>
      <c r="X98" s="22"/>
      <c r="Y98" s="22"/>
      <c r="Z98" s="22"/>
    </row>
    <row r="99" spans="1:26" ht="60" x14ac:dyDescent="0.2">
      <c r="A99" s="36">
        <v>64</v>
      </c>
      <c r="B99" s="37" t="s">
        <v>294</v>
      </c>
      <c r="C99" s="38">
        <v>7</v>
      </c>
      <c r="D99" s="39">
        <v>1.43</v>
      </c>
      <c r="E99" s="40" t="s">
        <v>295</v>
      </c>
      <c r="F99" s="39"/>
      <c r="G99" s="39">
        <v>10</v>
      </c>
      <c r="H99" s="39">
        <v>10</v>
      </c>
      <c r="I99" s="39"/>
      <c r="J99" s="39">
        <v>141</v>
      </c>
      <c r="K99" s="40">
        <v>141</v>
      </c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22"/>
      <c r="W99" s="22"/>
      <c r="X99" s="22"/>
      <c r="Y99" s="22"/>
      <c r="Z99" s="22"/>
    </row>
    <row r="100" spans="1:26" ht="72" x14ac:dyDescent="0.2">
      <c r="A100" s="36">
        <v>65</v>
      </c>
      <c r="B100" s="37" t="s">
        <v>296</v>
      </c>
      <c r="C100" s="38">
        <v>1</v>
      </c>
      <c r="D100" s="39">
        <v>108.63</v>
      </c>
      <c r="E100" s="40" t="s">
        <v>297</v>
      </c>
      <c r="F100" s="39">
        <v>52.17</v>
      </c>
      <c r="G100" s="39">
        <v>109</v>
      </c>
      <c r="H100" s="39" t="s">
        <v>298</v>
      </c>
      <c r="I100" s="39">
        <v>52</v>
      </c>
      <c r="J100" s="39">
        <v>818</v>
      </c>
      <c r="K100" s="40" t="s">
        <v>299</v>
      </c>
      <c r="L100" s="40"/>
      <c r="M100" s="40"/>
      <c r="N100" s="40"/>
      <c r="O100" s="40"/>
      <c r="P100" s="40"/>
      <c r="Q100" s="40"/>
      <c r="R100" s="40"/>
      <c r="S100" s="40"/>
      <c r="T100" s="40"/>
      <c r="U100" s="40">
        <v>202</v>
      </c>
      <c r="V100" s="22"/>
      <c r="W100" s="22"/>
      <c r="X100" s="22"/>
      <c r="Y100" s="22"/>
      <c r="Z100" s="22"/>
    </row>
    <row r="101" spans="1:26" ht="60" x14ac:dyDescent="0.2">
      <c r="A101" s="36">
        <v>66</v>
      </c>
      <c r="B101" s="37" t="s">
        <v>300</v>
      </c>
      <c r="C101" s="38" t="s">
        <v>301</v>
      </c>
      <c r="D101" s="39">
        <v>17.54</v>
      </c>
      <c r="E101" s="40">
        <v>4.99</v>
      </c>
      <c r="F101" s="39" t="s">
        <v>302</v>
      </c>
      <c r="G101" s="39">
        <v>13</v>
      </c>
      <c r="H101" s="39">
        <v>4</v>
      </c>
      <c r="I101" s="39" t="s">
        <v>303</v>
      </c>
      <c r="J101" s="39">
        <v>116</v>
      </c>
      <c r="K101" s="40">
        <v>52</v>
      </c>
      <c r="L101" s="40"/>
      <c r="M101" s="40"/>
      <c r="N101" s="40"/>
      <c r="O101" s="40"/>
      <c r="P101" s="40"/>
      <c r="Q101" s="40"/>
      <c r="R101" s="40"/>
      <c r="S101" s="40"/>
      <c r="T101" s="40"/>
      <c r="U101" s="40" t="s">
        <v>304</v>
      </c>
      <c r="V101" s="22"/>
      <c r="W101" s="22"/>
      <c r="X101" s="22"/>
      <c r="Y101" s="22"/>
      <c r="Z101" s="22"/>
    </row>
    <row r="102" spans="1:26" ht="72" x14ac:dyDescent="0.2">
      <c r="A102" s="36">
        <v>67</v>
      </c>
      <c r="B102" s="37" t="s">
        <v>305</v>
      </c>
      <c r="C102" s="38" t="s">
        <v>301</v>
      </c>
      <c r="D102" s="39">
        <v>6.04</v>
      </c>
      <c r="E102" s="40">
        <v>0.97</v>
      </c>
      <c r="F102" s="39" t="s">
        <v>306</v>
      </c>
      <c r="G102" s="39">
        <v>4</v>
      </c>
      <c r="H102" s="39">
        <v>1</v>
      </c>
      <c r="I102" s="39">
        <v>3</v>
      </c>
      <c r="J102" s="39">
        <v>36</v>
      </c>
      <c r="K102" s="40">
        <v>10</v>
      </c>
      <c r="L102" s="40"/>
      <c r="M102" s="40"/>
      <c r="N102" s="40"/>
      <c r="O102" s="40"/>
      <c r="P102" s="40"/>
      <c r="Q102" s="40"/>
      <c r="R102" s="40"/>
      <c r="S102" s="40"/>
      <c r="T102" s="40"/>
      <c r="U102" s="40" t="s">
        <v>307</v>
      </c>
      <c r="V102" s="22"/>
      <c r="W102" s="22"/>
      <c r="X102" s="22"/>
      <c r="Y102" s="22"/>
      <c r="Z102" s="22"/>
    </row>
    <row r="103" spans="1:26" ht="72" x14ac:dyDescent="0.2">
      <c r="A103" s="41">
        <v>68</v>
      </c>
      <c r="B103" s="42" t="s">
        <v>308</v>
      </c>
      <c r="C103" s="43">
        <v>1</v>
      </c>
      <c r="D103" s="44">
        <v>968.45</v>
      </c>
      <c r="E103" s="45">
        <v>170.24</v>
      </c>
      <c r="F103" s="44" t="s">
        <v>309</v>
      </c>
      <c r="G103" s="44">
        <v>968</v>
      </c>
      <c r="H103" s="44">
        <v>170</v>
      </c>
      <c r="I103" s="44" t="s">
        <v>310</v>
      </c>
      <c r="J103" s="44">
        <v>8018</v>
      </c>
      <c r="K103" s="45">
        <v>2445</v>
      </c>
      <c r="L103" s="45"/>
      <c r="M103" s="45"/>
      <c r="N103" s="45"/>
      <c r="O103" s="45"/>
      <c r="P103" s="45"/>
      <c r="Q103" s="45"/>
      <c r="R103" s="45"/>
      <c r="S103" s="45"/>
      <c r="T103" s="45"/>
      <c r="U103" s="45" t="s">
        <v>311</v>
      </c>
      <c r="V103" s="22"/>
      <c r="W103" s="22"/>
      <c r="X103" s="22"/>
      <c r="Y103" s="22"/>
      <c r="Z103" s="22"/>
    </row>
    <row r="104" spans="1:26" ht="36" x14ac:dyDescent="0.2">
      <c r="A104" s="70" t="s">
        <v>312</v>
      </c>
      <c r="B104" s="71"/>
      <c r="C104" s="71"/>
      <c r="D104" s="71"/>
      <c r="E104" s="71"/>
      <c r="F104" s="71"/>
      <c r="G104" s="46">
        <v>26955</v>
      </c>
      <c r="H104" s="46" t="s">
        <v>313</v>
      </c>
      <c r="I104" s="46" t="s">
        <v>314</v>
      </c>
      <c r="J104" s="46">
        <v>121208</v>
      </c>
      <c r="K104" s="46" t="s">
        <v>315</v>
      </c>
      <c r="L104" s="46"/>
      <c r="M104" s="46"/>
      <c r="N104" s="46"/>
      <c r="O104" s="46"/>
      <c r="P104" s="46"/>
      <c r="Q104" s="46"/>
      <c r="R104" s="46"/>
      <c r="S104" s="46"/>
      <c r="T104" s="46"/>
      <c r="U104" s="46" t="s">
        <v>316</v>
      </c>
      <c r="V104" s="22"/>
      <c r="W104" s="22"/>
      <c r="X104" s="22"/>
      <c r="Y104" s="22"/>
      <c r="Z104" s="22"/>
    </row>
    <row r="105" spans="1:26" x14ac:dyDescent="0.2">
      <c r="A105" s="70" t="s">
        <v>317</v>
      </c>
      <c r="B105" s="71"/>
      <c r="C105" s="71"/>
      <c r="D105" s="71"/>
      <c r="E105" s="71"/>
      <c r="F105" s="71"/>
      <c r="G105" s="46"/>
      <c r="H105" s="46"/>
      <c r="I105" s="46"/>
      <c r="J105" s="46">
        <v>121215</v>
      </c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22"/>
      <c r="W105" s="22"/>
      <c r="X105" s="22"/>
      <c r="Y105" s="22"/>
      <c r="Z105" s="22"/>
    </row>
    <row r="106" spans="1:26" x14ac:dyDescent="0.2">
      <c r="A106" s="70" t="s">
        <v>318</v>
      </c>
      <c r="B106" s="71"/>
      <c r="C106" s="71"/>
      <c r="D106" s="71"/>
      <c r="E106" s="71"/>
      <c r="F106" s="71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22"/>
      <c r="W106" s="22"/>
      <c r="X106" s="22"/>
      <c r="Y106" s="22"/>
      <c r="Z106" s="22"/>
    </row>
    <row r="107" spans="1:26" ht="36" x14ac:dyDescent="0.2">
      <c r="A107" s="70" t="s">
        <v>319</v>
      </c>
      <c r="B107" s="71"/>
      <c r="C107" s="71"/>
      <c r="D107" s="71"/>
      <c r="E107" s="71"/>
      <c r="F107" s="71"/>
      <c r="G107" s="46"/>
      <c r="H107" s="46"/>
      <c r="I107" s="46"/>
      <c r="J107" s="46">
        <v>7</v>
      </c>
      <c r="K107" s="46" t="s">
        <v>175</v>
      </c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22"/>
      <c r="W107" s="22"/>
      <c r="X107" s="22"/>
      <c r="Y107" s="22"/>
      <c r="Z107" s="22"/>
    </row>
    <row r="108" spans="1:26" x14ac:dyDescent="0.2">
      <c r="A108" s="70" t="s">
        <v>320</v>
      </c>
      <c r="B108" s="71"/>
      <c r="C108" s="71"/>
      <c r="D108" s="71"/>
      <c r="E108" s="71"/>
      <c r="F108" s="71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22"/>
      <c r="W108" s="22"/>
      <c r="X108" s="22"/>
      <c r="Y108" s="22"/>
      <c r="Z108" s="22"/>
    </row>
    <row r="109" spans="1:26" x14ac:dyDescent="0.2">
      <c r="A109" s="70" t="s">
        <v>321</v>
      </c>
      <c r="B109" s="71"/>
      <c r="C109" s="71"/>
      <c r="D109" s="71"/>
      <c r="E109" s="71"/>
      <c r="F109" s="71"/>
      <c r="G109" s="46">
        <v>2553</v>
      </c>
      <c r="H109" s="46"/>
      <c r="I109" s="46"/>
      <c r="J109" s="46">
        <v>33710</v>
      </c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22"/>
      <c r="W109" s="22"/>
      <c r="X109" s="22"/>
      <c r="Y109" s="22"/>
      <c r="Z109" s="22"/>
    </row>
    <row r="110" spans="1:26" x14ac:dyDescent="0.2">
      <c r="A110" s="70" t="s">
        <v>322</v>
      </c>
      <c r="B110" s="71"/>
      <c r="C110" s="71"/>
      <c r="D110" s="71"/>
      <c r="E110" s="71"/>
      <c r="F110" s="71"/>
      <c r="G110" s="46">
        <v>8681</v>
      </c>
      <c r="H110" s="46"/>
      <c r="I110" s="46"/>
      <c r="J110" s="46">
        <v>43161</v>
      </c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22"/>
      <c r="W110" s="22"/>
      <c r="X110" s="22"/>
      <c r="Y110" s="22"/>
      <c r="Z110" s="22"/>
    </row>
    <row r="111" spans="1:26" x14ac:dyDescent="0.2">
      <c r="A111" s="70" t="s">
        <v>323</v>
      </c>
      <c r="B111" s="71"/>
      <c r="C111" s="71"/>
      <c r="D111" s="71"/>
      <c r="E111" s="71"/>
      <c r="F111" s="71"/>
      <c r="G111" s="46">
        <v>16192</v>
      </c>
      <c r="H111" s="46"/>
      <c r="I111" s="46"/>
      <c r="J111" s="46">
        <v>51109</v>
      </c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22"/>
      <c r="W111" s="22"/>
      <c r="X111" s="22"/>
      <c r="Y111" s="22"/>
      <c r="Z111" s="22"/>
    </row>
    <row r="112" spans="1:26" x14ac:dyDescent="0.2">
      <c r="A112" s="72" t="s">
        <v>324</v>
      </c>
      <c r="B112" s="73"/>
      <c r="C112" s="73"/>
      <c r="D112" s="73"/>
      <c r="E112" s="73"/>
      <c r="F112" s="73"/>
      <c r="G112" s="47">
        <v>2392</v>
      </c>
      <c r="H112" s="47"/>
      <c r="I112" s="47"/>
      <c r="J112" s="47">
        <v>29170</v>
      </c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22"/>
      <c r="W112" s="22"/>
      <c r="X112" s="22"/>
      <c r="Y112" s="22"/>
      <c r="Z112" s="22"/>
    </row>
    <row r="113" spans="1:26" x14ac:dyDescent="0.2">
      <c r="A113" s="72" t="s">
        <v>325</v>
      </c>
      <c r="B113" s="73"/>
      <c r="C113" s="73"/>
      <c r="D113" s="73"/>
      <c r="E113" s="73"/>
      <c r="F113" s="73"/>
      <c r="G113" s="47">
        <v>1298</v>
      </c>
      <c r="H113" s="47"/>
      <c r="I113" s="47"/>
      <c r="J113" s="47">
        <v>14885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22"/>
      <c r="W113" s="22"/>
      <c r="X113" s="22"/>
      <c r="Y113" s="22"/>
      <c r="Z113" s="22"/>
    </row>
    <row r="114" spans="1:26" x14ac:dyDescent="0.2">
      <c r="A114" s="72" t="s">
        <v>326</v>
      </c>
      <c r="B114" s="73"/>
      <c r="C114" s="73"/>
      <c r="D114" s="73"/>
      <c r="E114" s="73"/>
      <c r="F114" s="73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22"/>
      <c r="W114" s="22"/>
      <c r="X114" s="22"/>
      <c r="Y114" s="22"/>
      <c r="Z114" s="22"/>
    </row>
    <row r="115" spans="1:26" x14ac:dyDescent="0.2">
      <c r="A115" s="70" t="s">
        <v>327</v>
      </c>
      <c r="B115" s="71"/>
      <c r="C115" s="71"/>
      <c r="D115" s="71"/>
      <c r="E115" s="71"/>
      <c r="F115" s="71"/>
      <c r="G115" s="46">
        <v>30523</v>
      </c>
      <c r="H115" s="46"/>
      <c r="I115" s="46"/>
      <c r="J115" s="46">
        <v>163900</v>
      </c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22"/>
      <c r="W115" s="22"/>
      <c r="X115" s="22"/>
      <c r="Y115" s="22"/>
      <c r="Z115" s="22"/>
    </row>
    <row r="116" spans="1:26" x14ac:dyDescent="0.2">
      <c r="A116" s="70" t="s">
        <v>328</v>
      </c>
      <c r="B116" s="71"/>
      <c r="C116" s="71"/>
      <c r="D116" s="71"/>
      <c r="E116" s="71"/>
      <c r="F116" s="71"/>
      <c r="G116" s="46">
        <v>122</v>
      </c>
      <c r="H116" s="46"/>
      <c r="I116" s="46"/>
      <c r="J116" s="46">
        <v>1370</v>
      </c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22"/>
      <c r="W116" s="22"/>
      <c r="X116" s="22"/>
      <c r="Y116" s="22"/>
      <c r="Z116" s="22"/>
    </row>
    <row r="117" spans="1:26" x14ac:dyDescent="0.2">
      <c r="A117" s="70" t="s">
        <v>329</v>
      </c>
      <c r="B117" s="71"/>
      <c r="C117" s="71"/>
      <c r="D117" s="71"/>
      <c r="E117" s="71"/>
      <c r="F117" s="71"/>
      <c r="G117" s="46">
        <v>30645</v>
      </c>
      <c r="H117" s="46"/>
      <c r="I117" s="46"/>
      <c r="J117" s="46">
        <v>165270</v>
      </c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22"/>
      <c r="W117" s="22"/>
      <c r="X117" s="22"/>
      <c r="Y117" s="22"/>
      <c r="Z117" s="22"/>
    </row>
    <row r="118" spans="1:26" x14ac:dyDescent="0.2">
      <c r="A118" s="72" t="s">
        <v>330</v>
      </c>
      <c r="B118" s="73"/>
      <c r="C118" s="73"/>
      <c r="D118" s="73"/>
      <c r="E118" s="73"/>
      <c r="F118" s="73"/>
      <c r="G118" s="47">
        <v>30645</v>
      </c>
      <c r="H118" s="47"/>
      <c r="I118" s="47"/>
      <c r="J118" s="47">
        <v>165270</v>
      </c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22"/>
      <c r="W118" s="22"/>
      <c r="X118" s="22"/>
      <c r="Y118" s="22"/>
      <c r="Z118" s="22"/>
    </row>
    <row r="119" spans="1:26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2"/>
      <c r="W119" s="22"/>
      <c r="X119" s="22"/>
      <c r="Y119" s="22"/>
      <c r="Z119" s="22"/>
    </row>
    <row r="120" spans="1:26" x14ac:dyDescent="0.2">
      <c r="A120" s="23"/>
      <c r="B120" s="29" t="s">
        <v>21</v>
      </c>
      <c r="C120" s="30"/>
      <c r="D120" s="31"/>
      <c r="E120" s="31"/>
      <c r="F120" s="30"/>
      <c r="G120" s="32">
        <f>IF(ISBLANK(X16),"",ROUND(Y16/X16,2)*100)</f>
        <v>94</v>
      </c>
      <c r="H120" s="2"/>
      <c r="I120" s="2"/>
      <c r="J120" s="32">
        <f>IF(ISBLANK(X17),"",ROUND(Y17/X17,2)*100)</f>
        <v>87</v>
      </c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22"/>
      <c r="W120" s="22"/>
      <c r="X120" s="22"/>
      <c r="Y120" s="22"/>
      <c r="Z120" s="22"/>
    </row>
    <row r="121" spans="1:26" x14ac:dyDescent="0.2">
      <c r="A121" s="23"/>
      <c r="B121" s="29" t="s">
        <v>22</v>
      </c>
      <c r="C121" s="30"/>
      <c r="D121" s="31"/>
      <c r="E121" s="31"/>
      <c r="F121" s="30"/>
      <c r="G121" s="18">
        <f>IF(ISBLANK(X16),"",ROUND(Z16/X16,2)*100)</f>
        <v>51</v>
      </c>
      <c r="H121" s="4"/>
      <c r="I121" s="4"/>
      <c r="J121" s="18">
        <f>IF(ISBLANK(X17),"",ROUND(Z17/X17,2)*100)</f>
        <v>44</v>
      </c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22"/>
      <c r="W121" s="22"/>
      <c r="X121" s="22"/>
      <c r="Y121" s="22"/>
      <c r="Z121" s="22"/>
    </row>
    <row r="122" spans="1:26" x14ac:dyDescent="0.2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22"/>
      <c r="W122" s="22"/>
      <c r="X122" s="22"/>
      <c r="Y122" s="22"/>
      <c r="Z122" s="22"/>
    </row>
    <row r="123" spans="1:26" x14ac:dyDescent="0.2">
      <c r="A123" s="33" t="s">
        <v>336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">
      <c r="A124" s="2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">
      <c r="A125" s="33" t="s">
        <v>337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">
      <c r="A126" s="19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4"/>
      <c r="W126" s="4"/>
      <c r="X126" s="4"/>
      <c r="Y126" s="4"/>
      <c r="Z126" s="4"/>
    </row>
    <row r="127" spans="1:26" x14ac:dyDescent="0.2">
      <c r="V127" s="24"/>
      <c r="W127" s="24"/>
      <c r="X127" s="24"/>
      <c r="Y127" s="24"/>
      <c r="Z127" s="24"/>
    </row>
  </sheetData>
  <mergeCells count="53">
    <mergeCell ref="A118:F118"/>
    <mergeCell ref="A112:F112"/>
    <mergeCell ref="A113:F113"/>
    <mergeCell ref="A114:F114"/>
    <mergeCell ref="A115:F115"/>
    <mergeCell ref="A116:F116"/>
    <mergeCell ref="A117:F117"/>
    <mergeCell ref="A41:U41"/>
    <mergeCell ref="A54:U54"/>
    <mergeCell ref="A55:U55"/>
    <mergeCell ref="A58:U58"/>
    <mergeCell ref="A111:F111"/>
    <mergeCell ref="A73:U73"/>
    <mergeCell ref="A83:U83"/>
    <mergeCell ref="A84:U84"/>
    <mergeCell ref="A97:U97"/>
    <mergeCell ref="A104:F104"/>
    <mergeCell ref="A105:F105"/>
    <mergeCell ref="A106:F106"/>
    <mergeCell ref="A107:F107"/>
    <mergeCell ref="A108:F108"/>
    <mergeCell ref="A109:F109"/>
    <mergeCell ref="A110:F110"/>
    <mergeCell ref="A67:U67"/>
    <mergeCell ref="J14:K14"/>
    <mergeCell ref="J15:K15"/>
    <mergeCell ref="A8:U8"/>
    <mergeCell ref="A9:U9"/>
    <mergeCell ref="A10:U10"/>
    <mergeCell ref="J12:U12"/>
    <mergeCell ref="G13:H13"/>
    <mergeCell ref="A22:A24"/>
    <mergeCell ref="B22:B24"/>
    <mergeCell ref="C22:C24"/>
    <mergeCell ref="D22:F22"/>
    <mergeCell ref="D23:D24"/>
    <mergeCell ref="J22:U22"/>
    <mergeCell ref="G23:G24"/>
    <mergeCell ref="A26:U26"/>
    <mergeCell ref="J23:J24"/>
    <mergeCell ref="G22:I22"/>
    <mergeCell ref="G12:I12"/>
    <mergeCell ref="G16:H16"/>
    <mergeCell ref="J13:K13"/>
    <mergeCell ref="J16:K16"/>
    <mergeCell ref="G14:H14"/>
    <mergeCell ref="G15:H15"/>
    <mergeCell ref="J1:U1"/>
    <mergeCell ref="A2:B2"/>
    <mergeCell ref="J2:V2"/>
    <mergeCell ref="J3:U3"/>
    <mergeCell ref="G17:H17"/>
    <mergeCell ref="J17:K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2020-04-07T03:46:17Z</cp:lastPrinted>
  <dcterms:created xsi:type="dcterms:W3CDTF">2003-01-28T12:33:10Z</dcterms:created>
  <dcterms:modified xsi:type="dcterms:W3CDTF">2020-04-23T07:28:55Z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