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данные'!$29:$29</definedName>
  </definedNames>
  <calcPr calcId="125725"/>
</workbook>
</file>

<file path=xl/calcChain.xml><?xml version="1.0" encoding="utf-8"?>
<calcChain xmlns="http://schemas.openxmlformats.org/spreadsheetml/2006/main">
  <c r="J21" i="8"/>
  <c r="G21"/>
  <c r="J19"/>
  <c r="G19"/>
  <c r="J18"/>
  <c r="G18"/>
  <c r="J17"/>
  <c r="G17"/>
  <c r="J132"/>
  <c r="G132"/>
  <c r="J131"/>
  <c r="G131"/>
  <c r="J20"/>
  <c r="G20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4" authorId="4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0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0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1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1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4" authorId="7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4" authorId="4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30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30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30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30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30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30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30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3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3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<sst xmlns="http://schemas.openxmlformats.org/spreadsheetml/2006/main" count="398" uniqueCount="332">
  <si>
    <t>Всего</t>
  </si>
  <si>
    <t xml:space="preserve">ЛОКАЛЬНАЯ СМЕТА 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</si>
  <si>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</si>
  <si>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</si>
  <si>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</si>
  <si>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</si>
  <si>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</si>
  <si>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</si>
  <si>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</si>
  <si>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</si>
  <si>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</si>
  <si>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</si>
  <si>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</si>
  <si>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</si>
  <si>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</si>
  <si>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</si>
  <si>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</si>
  <si>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</si>
  <si>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</si>
  <si>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</si>
  <si>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</si>
  <si>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</si>
  <si>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</si>
  <si>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</si>
  <si>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</si>
  <si>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</si>
  <si>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</si>
  <si>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</si>
  <si>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</si>
  <si>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_________________ //</t>
  </si>
  <si>
    <t>Стройка:"Газопровод низкого давления от точки врезки  до границ земельного участка собственника по адресу: Челябинская обл., с. Долгодеревенское северный микрорайон 6 ряд. уч.4."</t>
  </si>
  <si>
    <t>Объект:"Газопровод низкого давления от точки врезки  до границ земельного участка собственника по адресу: Челябинская обл.,с. Долгодеревенское северный микрорайон 6 ряд. уч.4."</t>
  </si>
  <si>
    <t>на Свиридова 6 ряд уч. 4</t>
  </si>
  <si>
    <t>Основание:проект 2953-19-ТП-ГСН</t>
  </si>
  <si>
    <t>Составлена в базисных ценах на 01.2000 г. и текущих ценах на 4 квартал 2019г.</t>
  </si>
  <si>
    <t>Составил:  _________________ /Гоппе Н.С./</t>
  </si>
  <si>
    <t>Проверил:  _________________ /Гоппе Н.С./</t>
  </si>
  <si>
    <t>Раздел 1. НАДЗЕМНЫЙ ГАЗОПРОВОД</t>
  </si>
  <si>
    <t>ТЕР24-02-041-03
Надземная прокладка стальных газопроводов на металлических опорах, условный диаметр газопровода: 80 мм
100 м газопровода
1 925,32 = 2 224,57 - 0,0028 x 16 570,00 - 0,0023 x 30 400,00 - 0,00035 x 14 540,00 - 0,006 x 27 280,00 - 0,0011 x 12 870,00</t>
  </si>
  <si>
    <t>0,05
5/100</t>
  </si>
  <si>
    <t>252,68
_____
18,21</t>
  </si>
  <si>
    <t>1654,43
_____
209,45</t>
  </si>
  <si>
    <t>83
_____
10</t>
  </si>
  <si>
    <t>181
_____
6</t>
  </si>
  <si>
    <t>482
_____
150</t>
  </si>
  <si>
    <t>ТССЦ-103-0154
Трубы стальные электросварные прямошовные со снятой фаской из стали марок БСт2кп-БСт4кп и БСт2пс-БСт4пс наружный диаметр 89 мм, толщина стенки 3,5 мм
м</t>
  </si>
  <si>
    <t>5,05
5*1,01</t>
  </si>
  <si>
    <t xml:space="preserve">
_____
48,2</t>
  </si>
  <si>
    <t xml:space="preserve">
_____
243</t>
  </si>
  <si>
    <t xml:space="preserve">
_____
1546</t>
  </si>
  <si>
    <t>ТЕР24-02-041-01
Надземная прокладка стальных газопроводов на металлических опорах, условный диаметр газопровода: 50 мм
100 м газопровода
1 840,20 = 2 025,21 - 0,0017 x 16 570,00 - 0,0014 x 30 400,00 - 0,00022 x 14 540,00 - 0,0036 x 27 280,00 - 0,001 x 12 870,00</t>
  </si>
  <si>
    <t>0,01
1/100</t>
  </si>
  <si>
    <t>232,58
_____
15,72</t>
  </si>
  <si>
    <t>1591,9
_____
205,71</t>
  </si>
  <si>
    <t>16
_____
2</t>
  </si>
  <si>
    <t>33
_____
1</t>
  </si>
  <si>
    <t>94
_____
30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</si>
  <si>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</si>
  <si>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1,01
1*1,01</t>
  </si>
  <si>
    <t xml:space="preserve">
_____
30,2</t>
  </si>
  <si>
    <t xml:space="preserve">
_____
31</t>
  </si>
  <si>
    <t xml:space="preserve">
_____
194</t>
  </si>
  <si>
    <t>ТЕР13-03-002-04
Огрунтовка металлических поверхностей за один раз: грунтовкой ГФ-021
(ОП п.1.13.7 При нанесении лакокрасочных материалов ручным способом ОЗП=1,1; ТЗ=1,1)
100 м2 окрашиваемой поверхности</t>
  </si>
  <si>
    <t>0,031526
(5*3,14*0,089+1*3,14*0,057)*2/100</t>
  </si>
  <si>
    <t>78,62
_____
250,36</t>
  </si>
  <si>
    <t>10,15
_____
0,12</t>
  </si>
  <si>
    <t>2
_____
9</t>
  </si>
  <si>
    <t>36
_____
25</t>
  </si>
  <si>
    <t>ТЕР13-03-004-26
Окраска металлических огрунтованных поверхностей: эмалью ПФ-115
(ОП п.1.13.7 При нанесении лакокрасочных материалов ручным способом ОЗП=1,1; ТЗ=1,1)
100 м2 окрашиваемой поверхности</t>
  </si>
  <si>
    <t>48,32
_____
388,48</t>
  </si>
  <si>
    <t>6,8
_____
0,12</t>
  </si>
  <si>
    <t>2
_____
12</t>
  </si>
  <si>
    <t>22
_____
39</t>
  </si>
  <si>
    <t>ТЕР22-03-001-05
Установка фасонных частей стальных сварных диаметром: 100-250 мм (отводы, переходы, заглушки)
1 т фасонных частей</t>
  </si>
  <si>
    <t>0,0006
0,6/1000</t>
  </si>
  <si>
    <t>4960,28
_____
14919,4</t>
  </si>
  <si>
    <t>11806,75
_____
1684,6</t>
  </si>
  <si>
    <t>3
_____
9</t>
  </si>
  <si>
    <t>7
_____
1</t>
  </si>
  <si>
    <t>43
_____
77</t>
  </si>
  <si>
    <t>46
_____
15</t>
  </si>
  <si>
    <t>ТЕРм12-10-001-01
Бобышки, штуцеры на условное давление: до 10 МПа
100 шт.</t>
  </si>
  <si>
    <t>0,02
2/100</t>
  </si>
  <si>
    <t>795,26
_____
2433,91</t>
  </si>
  <si>
    <t>16
_____
48</t>
  </si>
  <si>
    <t>228
_____
509</t>
  </si>
  <si>
    <t>ТЕР24-01-033-03
Установка вентилей и клапанов обратных муфтовых диаметром: до 50 мм
1 шт.</t>
  </si>
  <si>
    <t>15,83
_____
2,07</t>
  </si>
  <si>
    <t>227
_____
10</t>
  </si>
  <si>
    <t>ТССЦ-302-1836
Кран шаровой муфтовый 11Б27П1, диаметром 50 мм
шт.</t>
  </si>
  <si>
    <t xml:space="preserve">
_____
240</t>
  </si>
  <si>
    <t xml:space="preserve">
_____
1109</t>
  </si>
  <si>
    <t>ТЕР22-03-014-02
Приварка фланцев к стальным трубопроводам диаметром: 80 мм
1 фланец
49,25 = 110,15 - 1 x 60,90</t>
  </si>
  <si>
    <t>7,43
_____
2,53</t>
  </si>
  <si>
    <t>39,29
_____
5,72</t>
  </si>
  <si>
    <t>15
_____
5</t>
  </si>
  <si>
    <t>79
_____
11</t>
  </si>
  <si>
    <t>213
_____
37</t>
  </si>
  <si>
    <t>507
_____
164</t>
  </si>
  <si>
    <t>ТССЦ-507-2835
Соединения изолирующие фланцевые на условное давление 0,6 мПа для труб диаметром до 80 мм
компл.</t>
  </si>
  <si>
    <t xml:space="preserve">
_____
280,96</t>
  </si>
  <si>
    <t xml:space="preserve">
_____
281</t>
  </si>
  <si>
    <t xml:space="preserve">
_____
2217</t>
  </si>
  <si>
    <t>ЗЕМЛЯНЫЕ РАБОТЫ</t>
  </si>
  <si>
    <t>ТЕР01-01-004-05
Разработка грунта в отвал экскаваторами «драглайн» или «обратная лопата» с ковшом вместимостью: 0,25 м3, группа грунтов 2
(Прил.1.12 п.3.66 Разработка одноковшовыми экскаваторами объема грунта, находящегося на расстоянии до 2 м от поверхности коммуникаций или мешающих предметов, а также объема грунта, находящегося от мешающего наземного предмета (деревьев, столбов и т.д.) в пределах вылета стрелы экскаватора ОЗП=1,2; ЭМ=1,2 к расх.; ЗПМ=1,2; ТЗ=1,2; ТЗМ=1,2)
1000 м3 грунта</t>
  </si>
  <si>
    <t>0,2223
222,3/1000</t>
  </si>
  <si>
    <t>6033,71
_____
988,58</t>
  </si>
  <si>
    <t>1341
_____
220</t>
  </si>
  <si>
    <t>8997
_____
3156</t>
  </si>
  <si>
    <t>ТЕР01-02-057-02
Разработка грунта вручную в траншеях глубиной до 2 м без креплений с откосами, группа грунтов: 2
(Прил.1.12 п.3.187 Доработка вручную, зачистка дна и стенок с выкидкой грунта в котлованах и траншеях, разработанных механизированным способом ОЗП=1,2; ТЗ=1,2)
100 м3 грунта</t>
  </si>
  <si>
    <t>0,164
16,4/100</t>
  </si>
  <si>
    <t>ТЕР23-01-001-01
Устройство основания под трубопроводы: песчаного
10 м3 основания</t>
  </si>
  <si>
    <t>4,82
48,2/10</t>
  </si>
  <si>
    <t>105,37
_____
1287</t>
  </si>
  <si>
    <t>39,04
_____
4,26</t>
  </si>
  <si>
    <t>508
_____
6203</t>
  </si>
  <si>
    <t>188
_____
21</t>
  </si>
  <si>
    <t>7298
_____
18490</t>
  </si>
  <si>
    <t>911
_____
295</t>
  </si>
  <si>
    <t>ТЕР01-01-033-05
Засыпка траншей и котлованов с перемещением грунта до 5 м бульдозерами мощностью: 79 кВт (108 л.с.), группа грунтов 2
1000 м3 грунта</t>
  </si>
  <si>
    <t>0,299
299/1000</t>
  </si>
  <si>
    <t>367,67
_____
68,26</t>
  </si>
  <si>
    <t>110
_____
20</t>
  </si>
  <si>
    <t>921
_____
293</t>
  </si>
  <si>
    <t>ТЕР01-02-005-01
Уплотнение грунта пневматическими трамбовками, группа грунтов: 1-2
100 м3 уплотненного грунта</t>
  </si>
  <si>
    <t>2,99
299/100</t>
  </si>
  <si>
    <t>199,9
_____
36,97</t>
  </si>
  <si>
    <t>598
_____
111</t>
  </si>
  <si>
    <t>4245
_____
1587</t>
  </si>
  <si>
    <t>ТЕР01-01-036-02
Планировка площадей бульдозерами мощностью: 79 кВт (108 л.с.)
1000 м2 спланированной поверхности за 1 проход бульдозера</t>
  </si>
  <si>
    <t>0,2612
130,6*2/1000</t>
  </si>
  <si>
    <t>21,99
_____
4,08</t>
  </si>
  <si>
    <t>6
_____
1</t>
  </si>
  <si>
    <t>48
_____
15</t>
  </si>
  <si>
    <t>ТССЦпг-01-01-01-035
Погрузочные работы при автомобильных перевозках: глины
1 т груза</t>
  </si>
  <si>
    <t>97,846
48,2*2,03</t>
  </si>
  <si>
    <t>ТССЦпг-03-21-02-015
Перевозка грузов автомобилями-самосвалами грузоподъемностью 10 т, работающих вне карьера, на расстояние: до 15 км II класс груза
1 т груза</t>
  </si>
  <si>
    <t>ТЕР01-01-016-02
Работа на отвале, группа грунтов: 2-3
1000 м3 грунта</t>
  </si>
  <si>
    <t>0,0482
48,2/1000</t>
  </si>
  <si>
    <t>35,99
_____
4,88</t>
  </si>
  <si>
    <t>357,63
_____
64,83</t>
  </si>
  <si>
    <t>17
_____
3</t>
  </si>
  <si>
    <t>25
_____
1</t>
  </si>
  <si>
    <t>144
_____
45</t>
  </si>
  <si>
    <t>УКЛАДКА ПОДЗЕМНОГО ГАЗОПРОВОДА</t>
  </si>
  <si>
    <t>ТЕР24-02-034-01
Укладка газопроводов из одиночных полиэтиленовых труб в траншею, диаметр газопровода: до 110 мм
100 м газопровода</t>
  </si>
  <si>
    <t>1,306
(0,5+130,1)/100</t>
  </si>
  <si>
    <t>ТССЦ-507-3758
Труба напорная из полиэтилена PE 100 для газопроводов ПЭ100 SDR17,6, размером 90х5,2 мм (ГОСТ Р 50838-95)
м</t>
  </si>
  <si>
    <t>132,702
130,1*1,02</t>
  </si>
  <si>
    <t xml:space="preserve">
_____
43,29</t>
  </si>
  <si>
    <t xml:space="preserve">
_____
5745</t>
  </si>
  <si>
    <t xml:space="preserve">
_____
23667</t>
  </si>
  <si>
    <t>ТССЦ-507-3726
Труба напорная из полиэтилена PE 100 для газопроводов ПЭ100 SDR11, размером 63х5,8 мм (ГОСТ Р 50838-95)
м</t>
  </si>
  <si>
    <t>0,51
0,5*1,02</t>
  </si>
  <si>
    <t xml:space="preserve">
_____
32,47</t>
  </si>
  <si>
    <t xml:space="preserve">
_____
17</t>
  </si>
  <si>
    <t xml:space="preserve">
_____
68</t>
  </si>
  <si>
    <t>ТЕР24-02-001-02
Сварка «встык» полиэтиленовых труб нагревательным элементом: при ручном управлении процессом сварки, диаметр труб 110 мм
1 соединение</t>
  </si>
  <si>
    <t>ТЕР24-02-003-02
Выравнивание концов полиэтиленовых труб , диаметр труб: 110 мм
1 конец</t>
  </si>
  <si>
    <t>ТЕР24-02-061-02
Устройство цокольного ввода газопровода из полиэтиленовых труб в здание, диаметр газопровода: до 110 мм
10 вводов
5 675,74 = 24 696,65 - 0,0029 x 3 390,00 - 0,0025 x 26 830,00 - 10 x 700,00 - 28 x 68,00 - 40 x 251,00</t>
  </si>
  <si>
    <t>0,1
1/10</t>
  </si>
  <si>
    <t>2239,04
_____
1001,69</t>
  </si>
  <si>
    <t>224
_____
100</t>
  </si>
  <si>
    <t>3214
_____
10005</t>
  </si>
  <si>
    <t>ТЕР24-02-061-01
Устройство цокольного ввода газопровода из полиэтиленовых труб в здание, диаметр газопровода: до 63 мм
10 вводов
3 587,47 = 14 960,74 - 0,002 x 3 390,00 - 0,003 x 26 830,00 - 10 x 385,00 - 24 x 21,50 - 40 x 173,00</t>
  </si>
  <si>
    <t>1412,8
_____
823,73</t>
  </si>
  <si>
    <t>141
_____
83</t>
  </si>
  <si>
    <t>2028
_____
5209</t>
  </si>
  <si>
    <t>прайс "снаб-групп"
цокольный выход ПЭ/Ст 90х89
шт</t>
  </si>
  <si>
    <t xml:space="preserve">
_____
471</t>
  </si>
  <si>
    <t xml:space="preserve">
_____
8287</t>
  </si>
  <si>
    <t>прайс "снаб-групп"
цокольный выход ПЭ/Ст 63х57
шт</t>
  </si>
  <si>
    <t xml:space="preserve">
_____
3182</t>
  </si>
  <si>
    <t>ТССЦ-507-2625
Муфты полиэтиленовые с закладными электронагревателями для труб диаметром 63 мм
шт.</t>
  </si>
  <si>
    <t xml:space="preserve">
_____
173</t>
  </si>
  <si>
    <t xml:space="preserve">
_____
326</t>
  </si>
  <si>
    <t>ТССЦ-507-2626
Муфты полиэтиленовые с закладными электронагревателями для труб диаметром 90 мм
шт.</t>
  </si>
  <si>
    <t xml:space="preserve">
_____
251</t>
  </si>
  <si>
    <t xml:space="preserve">
_____
607</t>
  </si>
  <si>
    <t>ТЕРм10-06-048-05
Прокладка опознавательной ленты
(ОП п.1.10.98 Прокладка опознавательной ленты ОЗП=0,3; ЭМ=0,3 к расх.; ЗПМ=0,3; ТЗ=0,3; ТЗМ=0,3)
км</t>
  </si>
  <si>
    <t>0,131
131/1000</t>
  </si>
  <si>
    <t>87,77
_____
5,85</t>
  </si>
  <si>
    <t>410,69
_____
41,06</t>
  </si>
  <si>
    <t>11
_____
1</t>
  </si>
  <si>
    <t>54
_____
5</t>
  </si>
  <si>
    <t>301
_____
77</t>
  </si>
  <si>
    <t>ТССЦ-507-3538
Лента сигнальная "Газ" ЛСГ 200
м</t>
  </si>
  <si>
    <t xml:space="preserve">
_____
0,3</t>
  </si>
  <si>
    <t xml:space="preserve">
_____
39</t>
  </si>
  <si>
    <t xml:space="preserve">
_____
164</t>
  </si>
  <si>
    <t>ТЕР22-05-003-01
Протаскивание в футляр стальных труб диаметром: 100 мм
100 м трубы, уложенной в футляр</t>
  </si>
  <si>
    <t>0,005
0,5/100</t>
  </si>
  <si>
    <t>1026,3
_____
1111,06</t>
  </si>
  <si>
    <t>5
_____
6</t>
  </si>
  <si>
    <t>74
_____
32</t>
  </si>
  <si>
    <t>ТЕР24-02-030-03
Укладка в траншею изолированных стальных газопроводов условным диаметром: до 100 мм
100 м трубопровода
1 657,81 = 12 035,56 - 101 x 102,75</t>
  </si>
  <si>
    <t>330,42
_____
14,98</t>
  </si>
  <si>
    <t>1312,41
_____
139,29</t>
  </si>
  <si>
    <t>38
_____
10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</si>
  <si>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</si>
  <si>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 xml:space="preserve">
_____
67,3</t>
  </si>
  <si>
    <t xml:space="preserve">
_____
34</t>
  </si>
  <si>
    <t xml:space="preserve">
_____
214</t>
  </si>
  <si>
    <t>ТЕР22-02-010-03
Нанесение весьма усиленной антикоррозионной изоляции из полимерных липких лент на стальные трубопроводы диаметром: 100 мм
1 км трубопровода</t>
  </si>
  <si>
    <t>0,0005
0,5/1000</t>
  </si>
  <si>
    <t>2735,14
_____
24350,57</t>
  </si>
  <si>
    <t>1127,89
_____
110,47</t>
  </si>
  <si>
    <t>1
_____
12</t>
  </si>
  <si>
    <t>20
_____
33</t>
  </si>
  <si>
    <t>3
_____
1</t>
  </si>
  <si>
    <t>ТССЦ-101-2489
Лента поливинилхлоридная липкая толщиной 0,4 мм
м2</t>
  </si>
  <si>
    <t>0,16956
3,14*0,108*0,5</t>
  </si>
  <si>
    <t xml:space="preserve">
_____
15,4</t>
  </si>
  <si>
    <t xml:space="preserve">
_____
3</t>
  </si>
  <si>
    <t xml:space="preserve">
_____
7</t>
  </si>
  <si>
    <t>ТЕР22-05-004-01
Заделка битумом и прядью концов футляра диаметром: 400 мм
(ПЗ=0,27 (ОЗП=0,27; ЭМ=0,27 к расх.; ЗПМ=0,27; МАТ=0,27 к расх.; ТЗ=0,27; ТЗМ=0,27))
1 футляр</t>
  </si>
  <si>
    <t>8,85
_____
43,08</t>
  </si>
  <si>
    <t>9
_____
42</t>
  </si>
  <si>
    <t>127
_____
211</t>
  </si>
  <si>
    <t>ТЕР22-05-003-02
Протаскивание в футляр стальных труб диаметром: 150 мм
100 м трубы, уложенной в футляр</t>
  </si>
  <si>
    <t>1090,75
_____
1422,37</t>
  </si>
  <si>
    <t>5
_____
8</t>
  </si>
  <si>
    <t>78
_____
41</t>
  </si>
  <si>
    <t>ТЕР24-02-030-04
Укладка в траншею изолированных стальных газопроводов условным диаметром: до 150 мм
100 м трубопровода
2 389,84 = 21 528,33 - 101 x 189,49</t>
  </si>
  <si>
    <t>491,79
_____
23,04</t>
  </si>
  <si>
    <t>1875,01
_____
184,69</t>
  </si>
  <si>
    <t>2
_____
1</t>
  </si>
  <si>
    <t>9
_____
1</t>
  </si>
  <si>
    <t>35
_____
1</t>
  </si>
  <si>
    <t>52
_____
13</t>
  </si>
  <si>
    <t>ТССЦ-103-0176
Трубы стальные электросварные прямошовные со снятой фаской из стали марок БСт2кп-БСт4кп и БСт2пс-БСт4пс наружный диаметр 159 мм, толщина стенки 4,5 мм
м</t>
  </si>
  <si>
    <t xml:space="preserve">
_____
113</t>
  </si>
  <si>
    <t xml:space="preserve">
_____
57</t>
  </si>
  <si>
    <t xml:space="preserve">
_____
357</t>
  </si>
  <si>
    <t>ТЕР22-02-010-05
Нанесение весьма усиленной антикоррозионной изоляции из полимерных липких лент на стальные трубопроводы диаметром: 150 мм
1 км трубопровода</t>
  </si>
  <si>
    <t>797,54
_____
35759,61</t>
  </si>
  <si>
    <t>14084,43
_____
1613,1</t>
  </si>
  <si>
    <t xml:space="preserve">
_____
18</t>
  </si>
  <si>
    <t>6
_____
49</t>
  </si>
  <si>
    <t>39
_____
12</t>
  </si>
  <si>
    <t>0,24963
3,14*0,159*0,5</t>
  </si>
  <si>
    <t xml:space="preserve">
_____
4</t>
  </si>
  <si>
    <t xml:space="preserve">
_____
10</t>
  </si>
  <si>
    <t>ТЕР22-05-004-01
Заделка битумом и прядью концов футляра диаметром: 400 мм
(ПЗ=0,3975 (ОЗП=0,3975; ЭМ=0,3975 к расх.; ЗПМ=0,3975; МАТ=0,3975 к расх.; ТЗ=0,3975; ТЗМ=0,3975))
1 футляр</t>
  </si>
  <si>
    <t>13,03
_____
63,43</t>
  </si>
  <si>
    <t>13
_____
63</t>
  </si>
  <si>
    <t>187
_____
311</t>
  </si>
  <si>
    <t>ТЕР27-09-004-02
Установка столбиков сигнальных: пластиковых
100 шт.
232,90 = 4 839,90 - 100 x 46,07</t>
  </si>
  <si>
    <t>0,03
3/100</t>
  </si>
  <si>
    <t>116,79
_____
13,18</t>
  </si>
  <si>
    <t>21
_____
6</t>
  </si>
  <si>
    <t>прайс
Столбик сигнальный
шт</t>
  </si>
  <si>
    <t xml:space="preserve">
_____
2310</t>
  </si>
  <si>
    <t>ТЕР24-02-005-03
Установка отвода на газопроводе из полиэтиленовых труб в горизонтальной плоскости, диаметр отвода: 90 мм
1 отвод
64,02 = 315,02 - 1 x 251,00</t>
  </si>
  <si>
    <t>26,64
_____
10,27</t>
  </si>
  <si>
    <t>27
_____
10</t>
  </si>
  <si>
    <t>383
_____
49</t>
  </si>
  <si>
    <t>ТЕР24-02-002-03
Сварка полиэтиленовых труб при помощи соединительных деталей с закладными нагревателями, диаметр труб: 90 мм
1 соединение
62,82 = 313,82 - 1 x 251,00</t>
  </si>
  <si>
    <t>27,76
_____
6,32</t>
  </si>
  <si>
    <t>28
_____
6</t>
  </si>
  <si>
    <t>399
_____
30</t>
  </si>
  <si>
    <t>ТССЦ-507-0819
Отвод литой 90° из полиэтилена с закладными электронагревателями, диаметр 90 мм
шт.</t>
  </si>
  <si>
    <t xml:space="preserve">
_____
528,18</t>
  </si>
  <si>
    <t xml:space="preserve">
_____
528</t>
  </si>
  <si>
    <t xml:space="preserve">
_____
1206</t>
  </si>
  <si>
    <t>ТЕР24-02-005-03
Установка заглушка на газопроводе из полиэтиленовых труб в горизонтальной плоскости, диаметр: 90 мм
шт
64,02 = 315,02 - 1 x 251,00</t>
  </si>
  <si>
    <t>ТССЦ-507-0730
Заглушка полиэтиленовая с электроспиралью, диаметр 90 мм
шт.</t>
  </si>
  <si>
    <t xml:space="preserve">
_____
351,79</t>
  </si>
  <si>
    <t xml:space="preserve">
_____
352</t>
  </si>
  <si>
    <t xml:space="preserve">
_____
1821</t>
  </si>
  <si>
    <t>ТЕР24-02-007-02
Установка седелок крановых полиэтиленовых с закладными нагревателями на газопроводе из полиэтиленовых труб , диаметры соединяемых труб: 110х32, 110х63 мм
1 соединение</t>
  </si>
  <si>
    <t>18,33
_____
3,16</t>
  </si>
  <si>
    <t>18
_____
4</t>
  </si>
  <si>
    <t>263
_____
15</t>
  </si>
  <si>
    <t>ТССЦ-507-0855
Седелка полиэтиленовая с ответной нижней частью Д=90х63 мм
шт.</t>
  </si>
  <si>
    <t xml:space="preserve">
_____
721,46</t>
  </si>
  <si>
    <t xml:space="preserve">
_____
721</t>
  </si>
  <si>
    <t xml:space="preserve">
_____
2277</t>
  </si>
  <si>
    <t>ИСПЫТАНИЯ</t>
  </si>
  <si>
    <t>ТЕРм39-02-001-03
Визуальный и измерительный контроль сварных соединений трубопроводов, диаметр: до 108 мм
1 стык</t>
  </si>
  <si>
    <t>1,68
_____
0,03</t>
  </si>
  <si>
    <t>ТЕРм39-02-012-03
Рентгенографический контроль трубопровода через две стенки, диаметр трубопровода: 114 мм, толщина стенки до 5 мм
1 снимок</t>
  </si>
  <si>
    <t>17,96
_____
6,8</t>
  </si>
  <si>
    <t>18
_____
7</t>
  </si>
  <si>
    <t>258
_____
17</t>
  </si>
  <si>
    <t>ТЕРм39-02-015-04
Гаммаграфический контроль трубопровода через две стенки, диаметр трубопровода: 108 мм, толщина стенки до 5 мм
1 снимок</t>
  </si>
  <si>
    <t>15,51
_____
6,75</t>
  </si>
  <si>
    <t>16
_____
6</t>
  </si>
  <si>
    <t>223
_____
16</t>
  </si>
  <si>
    <t>ТЕР24-02-120-02
Очистка полости трубопровода продувкой воздухом, условный диаметр газопровода: до 100 мм
100 м трубопровода</t>
  </si>
  <si>
    <t>1,426
(1+5+0,5+130,1+6)/100</t>
  </si>
  <si>
    <t>12,55
_____
2,43</t>
  </si>
  <si>
    <t>18
_____
3</t>
  </si>
  <si>
    <t>128
_____
50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</si>
  <si>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</si>
  <si>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</si>
  <si>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65
_____
38</t>
  </si>
  <si>
    <t>933
_____
2385</t>
  </si>
  <si>
    <t>ТЕР24-02-122-02
Подъем давления при испытании воздухом газопроводов низкого и среднего давления (до 0,3 МПа) условным диаметром: до 100 мм
100 м газопровода</t>
  </si>
  <si>
    <t>6,33
_____
0,73</t>
  </si>
  <si>
    <t>63
_____
15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</si>
  <si>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</si>
  <si>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</si>
  <si>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</si>
  <si>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1222</t>
  </si>
  <si>
    <t>Итого прямые затраты по разделу</t>
  </si>
  <si>
    <t>2442
_____
16537</t>
  </si>
  <si>
    <t>6801
_____
497</t>
  </si>
  <si>
    <t>35074
_____
87543</t>
  </si>
  <si>
    <t>38477
_____
7156</t>
  </si>
  <si>
    <t>Итого прямые затраты по разделу с учетом коэффициентов к итогам</t>
  </si>
  <si>
    <t xml:space="preserve">    В том числе, справочно:</t>
  </si>
  <si>
    <t xml:space="preserve">     Приказ от 29.12.2016 № 1028/пр Прил.3, Табл.1, п.4 Производство работ осуществляется в охранной зоне действующей воздушной линии электропередачи, вблизи объектов, находящихся под напряжением, внутри существующих зданий, внутренняя проводка в которых не обесточена, если это приведет к ограничению действий рабочих в соответствии с требованиями техники безопасности. ОЗП=1,2; ЭМ=1,2; ЗПМ=1,2; ТЗ=1,2; ТЗМ=1,2  (Поз. 1-4, 7, 9-12, 15, 22-46, 49-56, 60-63, 5-6, 13, 16-19, 21, 14, 20, 47-48, 8, 57-59)</t>
  </si>
  <si>
    <t>1360
_____
99</t>
  </si>
  <si>
    <t>7695
_____
1431</t>
  </si>
  <si>
    <t xml:space="preserve">     Вспомогательные материалы МАТ=2%ОЗП  (Поз. 8, 57-59)</t>
  </si>
  <si>
    <t xml:space="preserve">
_____
24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</si>
  <si>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</si>
  <si>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</si>
  <si>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</si>
  <si>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</si>
  <si>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</si>
  <si>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</si>
  <si>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Итого по разделу 1 НАДЗЕМНЫЙ ГАЗОПРОВОД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</si>
  <si>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</si>
  <si>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</si>
  <si>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</si>
  <si>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Итого по разделу 1 НАДЗЕМНЫЙ ГАЗОПРОВОД</t>
  </si>
  <si>
    <t>Итого прямые затраты по смете</t>
  </si>
  <si>
    <t>Итого прямые затраты по смете с учетом коэффициентов к итогам</t>
  </si>
  <si>
    <t>ВСЕГО по смете</t>
  </si>
  <si>
    <t xml:space="preserve">    ВСЕГО по смете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</si>
</sst>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80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2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9" fillId="0" borderId="0" xfId="24" applyFont="1">
      <alignment horizontal="left" vertical="top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3" applyFont="1" applyAlignment="1">
      <alignment horizontal="left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0" fontId="12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2" fontId="12" fillId="0" borderId="7" xfId="0" applyNumberFormat="1" applyFont="1" applyBorder="1" applyAlignment="1">
      <alignment horizontal="right" vertical="top" wrapText="1"/>
    </xf>
    <xf numFmtId="0" fontId="12" fillId="0" borderId="7" xfId="0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Z138"/>
  <sheetViews>
    <sheetView showGridLines="0" tabSelected="1" workbookViewId="0">
      <selection activeCell="A24" sqref="A24"/>
    </sheetView>
  </sheetViews>
  <sheetFormatPr defaultRowHeight="12.75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>
      <c r="A2" s="2" t="s">
        <v>22</v>
      </c>
      <c r="H2" s="3" t="s">
        <v>23</v>
      </c>
    </row>
    <row r="3" spans="1:21">
      <c r="A3" s="38" t="s">
        <v>28</v>
      </c>
      <c r="H3" s="38" t="s">
        <v>28</v>
      </c>
    </row>
    <row r="4" spans="1:21">
      <c r="A4" s="38" t="s">
        <v>29</v>
      </c>
      <c r="B4" s="4"/>
      <c r="C4" s="4"/>
      <c r="D4" s="4"/>
      <c r="E4" s="4"/>
      <c r="F4" s="4"/>
      <c r="G4" s="4"/>
      <c r="H4" s="38" t="s">
        <v>29</v>
      </c>
    </row>
    <row r="5" spans="1:21">
      <c r="A5" s="1" t="s">
        <v>26</v>
      </c>
      <c r="B5" s="4"/>
      <c r="C5" s="4"/>
      <c r="D5" s="4"/>
      <c r="E5" s="4"/>
      <c r="F5" s="4"/>
      <c r="G5" s="4"/>
      <c r="H5" s="39" t="s">
        <v>27</v>
      </c>
    </row>
    <row r="6" spans="1:21">
      <c r="A6" s="4"/>
      <c r="B6" s="4"/>
      <c r="C6" s="4"/>
      <c r="D6" s="4"/>
      <c r="E6" s="4"/>
      <c r="F6" s="4"/>
      <c r="G6" s="4"/>
      <c r="H6" s="4"/>
    </row>
    <row r="7" spans="1:21" s="7" customFormat="1" ht="12">
      <c r="A7" s="5"/>
      <c r="B7" s="6"/>
      <c r="C7" s="6"/>
      <c r="D7" s="6"/>
    </row>
    <row r="8" spans="1:21" s="7" customFormat="1" ht="12">
      <c r="A8" s="40" t="s">
        <v>30</v>
      </c>
      <c r="B8" s="6"/>
      <c r="C8" s="6"/>
      <c r="D8" s="6"/>
    </row>
    <row r="9" spans="1:21" s="7" customFormat="1" ht="12">
      <c r="A9" s="5"/>
      <c r="B9" s="6"/>
      <c r="C9" s="6"/>
      <c r="D9" s="6"/>
    </row>
    <row r="10" spans="1:21" s="7" customFormat="1" ht="12">
      <c r="A10" s="40" t="s">
        <v>31</v>
      </c>
      <c r="B10" s="6"/>
      <c r="C10" s="6"/>
      <c r="D10" s="6"/>
    </row>
    <row r="11" spans="1:21" s="7" customFormat="1" ht="15">
      <c r="A11" s="51" t="s">
        <v>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s="7" customFormat="1" ht="12">
      <c r="A12" s="52" t="s">
        <v>19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spans="1:21" s="7" customFormat="1" ht="12">
      <c r="A13" s="52" t="s">
        <v>32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 s="7" customFormat="1" ht="12">
      <c r="A14" s="53" t="s">
        <v>33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1:21" s="7" customFormat="1" ht="12"/>
    <row r="16" spans="1:21" s="7" customFormat="1" ht="12">
      <c r="G16" s="47" t="s">
        <v>17</v>
      </c>
      <c r="H16" s="48"/>
      <c r="I16" s="49"/>
      <c r="J16" s="47" t="s">
        <v>18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9"/>
    </row>
    <row r="17" spans="1:26" s="7" customFormat="1">
      <c r="D17" s="5" t="s">
        <v>2</v>
      </c>
      <c r="G17" s="41">
        <f>34231/1000</f>
        <v>34.231000000000002</v>
      </c>
      <c r="H17" s="42"/>
      <c r="I17" s="8" t="s">
        <v>3</v>
      </c>
      <c r="J17" s="43">
        <f>254593/1000</f>
        <v>254.59299999999999</v>
      </c>
      <c r="K17" s="44"/>
      <c r="L17" s="9"/>
      <c r="M17" s="9"/>
      <c r="N17" s="9"/>
      <c r="O17" s="9"/>
      <c r="P17" s="9"/>
      <c r="Q17" s="9"/>
      <c r="R17" s="9"/>
      <c r="S17" s="9"/>
      <c r="T17" s="9"/>
      <c r="U17" s="8" t="s">
        <v>3</v>
      </c>
    </row>
    <row r="18" spans="1:26" s="7" customFormat="1">
      <c r="D18" s="10" t="s">
        <v>20</v>
      </c>
      <c r="F18" s="11"/>
      <c r="G18" s="41">
        <f>0/1000</f>
        <v>0</v>
      </c>
      <c r="H18" s="42"/>
      <c r="I18" s="8" t="s">
        <v>3</v>
      </c>
      <c r="J18" s="43">
        <f>0/1000</f>
        <v>0</v>
      </c>
      <c r="K18" s="44"/>
      <c r="L18" s="9"/>
      <c r="M18" s="9"/>
      <c r="N18" s="9"/>
      <c r="O18" s="9"/>
      <c r="P18" s="9"/>
      <c r="Q18" s="9"/>
      <c r="R18" s="9"/>
      <c r="S18" s="9"/>
      <c r="T18" s="9"/>
      <c r="U18" s="8" t="s">
        <v>3</v>
      </c>
    </row>
    <row r="19" spans="1:26" s="7" customFormat="1">
      <c r="D19" s="10" t="s">
        <v>21</v>
      </c>
      <c r="F19" s="11"/>
      <c r="G19" s="41">
        <f>338/1000</f>
        <v>0.33800000000000002</v>
      </c>
      <c r="H19" s="42"/>
      <c r="I19" s="8" t="s">
        <v>3</v>
      </c>
      <c r="J19" s="43">
        <f>3784/1000</f>
        <v>3.7839999999999998</v>
      </c>
      <c r="K19" s="44"/>
      <c r="L19" s="9"/>
      <c r="M19" s="9"/>
      <c r="N19" s="9"/>
      <c r="O19" s="9"/>
      <c r="P19" s="9"/>
      <c r="Q19" s="9"/>
      <c r="R19" s="9"/>
      <c r="S19" s="9"/>
      <c r="T19" s="9"/>
      <c r="U19" s="8" t="s">
        <v>3</v>
      </c>
    </row>
    <row r="20" spans="1:26" s="7" customFormat="1">
      <c r="D20" s="5" t="s">
        <v>4</v>
      </c>
      <c r="G20" s="41">
        <f>(V20+V21)/1000</f>
        <v>0.30008000000000001</v>
      </c>
      <c r="H20" s="42"/>
      <c r="I20" s="8" t="s">
        <v>5</v>
      </c>
      <c r="J20" s="43">
        <f>(W20+W21)/1000</f>
        <v>0.30008000000000001</v>
      </c>
      <c r="K20" s="44"/>
      <c r="L20" s="9"/>
      <c r="M20" s="9"/>
      <c r="N20" s="9"/>
      <c r="O20" s="9"/>
      <c r="P20" s="9"/>
      <c r="Q20" s="9"/>
      <c r="R20" s="9"/>
      <c r="S20" s="9"/>
      <c r="T20" s="9"/>
      <c r="U20" s="8" t="s">
        <v>5</v>
      </c>
      <c r="V20" s="12">
        <v>255.24</v>
      </c>
      <c r="W20" s="13">
        <v>255.24</v>
      </c>
      <c r="X20" s="31">
        <v>3527</v>
      </c>
      <c r="Y20" s="31">
        <v>4020</v>
      </c>
      <c r="Z20" s="31">
        <v>2581</v>
      </c>
    </row>
    <row r="21" spans="1:26" s="7" customFormat="1">
      <c r="D21" s="5" t="s">
        <v>6</v>
      </c>
      <c r="G21" s="41">
        <f>3527/1000</f>
        <v>3.5270000000000001</v>
      </c>
      <c r="H21" s="42"/>
      <c r="I21" s="8" t="s">
        <v>3</v>
      </c>
      <c r="J21" s="43">
        <f>50676/1000</f>
        <v>50.676000000000002</v>
      </c>
      <c r="K21" s="44"/>
      <c r="L21" s="9"/>
      <c r="M21" s="9"/>
      <c r="N21" s="9"/>
      <c r="O21" s="9"/>
      <c r="P21" s="9"/>
      <c r="Q21" s="9"/>
      <c r="R21" s="9"/>
      <c r="S21" s="9"/>
      <c r="T21" s="9"/>
      <c r="U21" s="8" t="s">
        <v>3</v>
      </c>
      <c r="V21" s="12">
        <v>44.84</v>
      </c>
      <c r="W21" s="13">
        <v>44.84</v>
      </c>
      <c r="X21" s="32">
        <v>50676</v>
      </c>
      <c r="Y21" s="32">
        <v>49109</v>
      </c>
      <c r="Z21" s="32">
        <v>29656</v>
      </c>
    </row>
    <row r="22" spans="1:26" s="7" customFormat="1" ht="12">
      <c r="F22" s="6"/>
      <c r="G22" s="14"/>
      <c r="H22" s="14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</row>
    <row r="23" spans="1:26" s="7" customFormat="1" ht="12">
      <c r="B23" s="6"/>
      <c r="C23" s="6"/>
      <c r="D23" s="6"/>
      <c r="F23" s="11"/>
      <c r="G23" s="17"/>
      <c r="H23" s="17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8"/>
    </row>
    <row r="24" spans="1:26" s="7" customFormat="1" ht="12">
      <c r="A24" s="40" t="s">
        <v>34</v>
      </c>
    </row>
    <row r="25" spans="1:26" s="7" customFormat="1" thickBot="1">
      <c r="A25" s="20"/>
    </row>
    <row r="26" spans="1:26" s="22" customFormat="1" ht="27" customHeight="1" thickBot="1">
      <c r="A26" s="50" t="s">
        <v>7</v>
      </c>
      <c r="B26" s="50" t="s">
        <v>8</v>
      </c>
      <c r="C26" s="50" t="s">
        <v>9</v>
      </c>
      <c r="D26" s="46" t="s">
        <v>10</v>
      </c>
      <c r="E26" s="46"/>
      <c r="F26" s="46"/>
      <c r="G26" s="46" t="s">
        <v>11</v>
      </c>
      <c r="H26" s="46"/>
      <c r="I26" s="46"/>
      <c r="J26" s="46" t="s">
        <v>12</v>
      </c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6" s="22" customFormat="1" ht="22.5" customHeight="1" thickBot="1">
      <c r="A27" s="50"/>
      <c r="B27" s="50"/>
      <c r="C27" s="50"/>
      <c r="D27" s="45" t="s">
        <v>0</v>
      </c>
      <c r="E27" s="21" t="s">
        <v>13</v>
      </c>
      <c r="F27" s="21" t="s">
        <v>14</v>
      </c>
      <c r="G27" s="45" t="s">
        <v>0</v>
      </c>
      <c r="H27" s="21" t="s">
        <v>13</v>
      </c>
      <c r="I27" s="21" t="s">
        <v>14</v>
      </c>
      <c r="J27" s="45" t="s">
        <v>0</v>
      </c>
      <c r="K27" s="21" t="s">
        <v>13</v>
      </c>
      <c r="L27" s="21"/>
      <c r="M27" s="21"/>
      <c r="N27" s="21"/>
      <c r="O27" s="21"/>
      <c r="P27" s="21"/>
      <c r="Q27" s="21"/>
      <c r="R27" s="21"/>
      <c r="S27" s="21"/>
      <c r="T27" s="21"/>
      <c r="U27" s="21" t="s">
        <v>14</v>
      </c>
    </row>
    <row r="28" spans="1:26" s="22" customFormat="1" ht="22.5" customHeight="1" thickBot="1">
      <c r="A28" s="50"/>
      <c r="B28" s="50"/>
      <c r="C28" s="50"/>
      <c r="D28" s="45"/>
      <c r="E28" s="21" t="s">
        <v>15</v>
      </c>
      <c r="F28" s="21" t="s">
        <v>16</v>
      </c>
      <c r="G28" s="45"/>
      <c r="H28" s="21" t="s">
        <v>15</v>
      </c>
      <c r="I28" s="21" t="s">
        <v>16</v>
      </c>
      <c r="J28" s="45"/>
      <c r="K28" s="21" t="s">
        <v>15</v>
      </c>
      <c r="L28" s="21"/>
      <c r="M28" s="21"/>
      <c r="N28" s="21"/>
      <c r="O28" s="21"/>
      <c r="P28" s="21"/>
      <c r="Q28" s="21"/>
      <c r="R28" s="21"/>
      <c r="S28" s="21"/>
      <c r="T28" s="21"/>
      <c r="U28" s="21" t="s">
        <v>16</v>
      </c>
    </row>
    <row r="29" spans="1:26" s="6" customFormat="1">
      <c r="A29" s="54">
        <v>1</v>
      </c>
      <c r="B29" s="54">
        <v>2</v>
      </c>
      <c r="C29" s="54">
        <v>3</v>
      </c>
      <c r="D29" s="55">
        <v>4</v>
      </c>
      <c r="E29" s="54">
        <v>5</v>
      </c>
      <c r="F29" s="54">
        <v>6</v>
      </c>
      <c r="G29" s="55">
        <v>7</v>
      </c>
      <c r="H29" s="54">
        <v>8</v>
      </c>
      <c r="I29" s="54">
        <v>9</v>
      </c>
      <c r="J29" s="55">
        <v>10</v>
      </c>
      <c r="K29" s="54">
        <v>11</v>
      </c>
      <c r="L29" s="54"/>
      <c r="M29" s="54"/>
      <c r="N29" s="54"/>
      <c r="O29" s="54"/>
      <c r="P29" s="54"/>
      <c r="Q29" s="54"/>
      <c r="R29" s="54"/>
      <c r="S29" s="54"/>
      <c r="T29" s="54"/>
      <c r="U29" s="54">
        <v>12</v>
      </c>
    </row>
    <row r="30" spans="1:26" s="28" customFormat="1" ht="21" customHeight="1">
      <c r="A30" s="56" t="s">
        <v>37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1:26" s="28" customFormat="1" ht="96">
      <c r="A31" s="58">
        <v>1</v>
      </c>
      <c r="B31" s="59" t="s">
        <v>38</v>
      </c>
      <c r="C31" s="60" t="s">
        <v>39</v>
      </c>
      <c r="D31" s="61">
        <v>1925.32</v>
      </c>
      <c r="E31" s="62" t="s">
        <v>40</v>
      </c>
      <c r="F31" s="61" t="s">
        <v>41</v>
      </c>
      <c r="G31" s="61">
        <v>96</v>
      </c>
      <c r="H31" s="61">
        <v>13</v>
      </c>
      <c r="I31" s="61" t="s">
        <v>42</v>
      </c>
      <c r="J31" s="61">
        <v>669</v>
      </c>
      <c r="K31" s="62" t="s">
        <v>43</v>
      </c>
      <c r="L31" s="62"/>
      <c r="M31" s="62"/>
      <c r="N31" s="62"/>
      <c r="O31" s="62"/>
      <c r="P31" s="62"/>
      <c r="Q31" s="62"/>
      <c r="R31" s="62"/>
      <c r="S31" s="62"/>
      <c r="T31" s="62"/>
      <c r="U31" s="62" t="s">
        <v>44</v>
      </c>
    </row>
    <row r="32" spans="1:26" s="28" customFormat="1" ht="84">
      <c r="A32" s="58">
        <v>2</v>
      </c>
      <c r="B32" s="59" t="s">
        <v>45</v>
      </c>
      <c r="C32" s="60" t="s">
        <v>46</v>
      </c>
      <c r="D32" s="61">
        <v>48.2</v>
      </c>
      <c r="E32" s="62" t="s">
        <v>47</v>
      </c>
      <c r="F32" s="61"/>
      <c r="G32" s="61">
        <v>243</v>
      </c>
      <c r="H32" s="61" t="s">
        <v>48</v>
      </c>
      <c r="I32" s="61"/>
      <c r="J32" s="61">
        <v>1546</v>
      </c>
      <c r="K32" s="62" t="s">
        <v>49</v>
      </c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33" spans="1:26" s="28" customFormat="1" ht="96">
      <c r="A33" s="58">
        <v>3</v>
      </c>
      <c r="B33" s="59" t="s">
        <v>50</v>
      </c>
      <c r="C33" s="60" t="s">
        <v>51</v>
      </c>
      <c r="D33" s="61">
        <v>1840.2</v>
      </c>
      <c r="E33" s="62" t="s">
        <v>52</v>
      </c>
      <c r="F33" s="61" t="s">
        <v>53</v>
      </c>
      <c r="G33" s="61">
        <v>18</v>
      </c>
      <c r="H33" s="61">
        <v>2</v>
      </c>
      <c r="I33" s="61" t="s">
        <v>54</v>
      </c>
      <c r="J33" s="61">
        <v>128</v>
      </c>
      <c r="K33" s="62" t="s">
        <v>55</v>
      </c>
      <c r="L33" s="62"/>
      <c r="M33" s="62"/>
      <c r="N33" s="62"/>
      <c r="O33" s="62"/>
      <c r="P33" s="62"/>
      <c r="Q33" s="62"/>
      <c r="R33" s="62"/>
      <c r="S33" s="62"/>
      <c r="T33" s="62"/>
      <c r="U33" s="62" t="s">
        <v>56</v>
      </c>
    </row>
    <row r="34" spans="1:26" s="6" customFormat="1" ht="84">
      <c r="A34" s="58">
        <v>4</v>
      </c>
      <c r="B34" s="59" t="s">
        <v>57</v>
      </c>
      <c r="C34" s="60" t="s">
        <v>58</v>
      </c>
      <c r="D34" s="61">
        <v>30.2</v>
      </c>
      <c r="E34" s="62" t="s">
        <v>59</v>
      </c>
      <c r="F34" s="61"/>
      <c r="G34" s="61">
        <v>31</v>
      </c>
      <c r="H34" s="61" t="s">
        <v>60</v>
      </c>
      <c r="I34" s="61"/>
      <c r="J34" s="61">
        <v>194</v>
      </c>
      <c r="K34" s="62" t="s">
        <v>61</v>
      </c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28"/>
      <c r="W34" s="28"/>
      <c r="X34" s="28"/>
      <c r="Y34" s="28"/>
      <c r="Z34" s="28"/>
    </row>
    <row r="35" spans="1:26" s="6" customFormat="1" ht="84">
      <c r="A35" s="58">
        <v>5</v>
      </c>
      <c r="B35" s="59" t="s">
        <v>62</v>
      </c>
      <c r="C35" s="60" t="s">
        <v>63</v>
      </c>
      <c r="D35" s="61">
        <v>339.13</v>
      </c>
      <c r="E35" s="62" t="s">
        <v>64</v>
      </c>
      <c r="F35" s="61" t="s">
        <v>65</v>
      </c>
      <c r="G35" s="61">
        <v>11</v>
      </c>
      <c r="H35" s="61" t="s">
        <v>66</v>
      </c>
      <c r="I35" s="61"/>
      <c r="J35" s="61">
        <v>62</v>
      </c>
      <c r="K35" s="62" t="s">
        <v>67</v>
      </c>
      <c r="L35" s="62"/>
      <c r="M35" s="62"/>
      <c r="N35" s="62"/>
      <c r="O35" s="62"/>
      <c r="P35" s="62"/>
      <c r="Q35" s="62"/>
      <c r="R35" s="62"/>
      <c r="S35" s="62"/>
      <c r="T35" s="62"/>
      <c r="U35" s="62">
        <v>1</v>
      </c>
      <c r="V35" s="28"/>
      <c r="W35" s="28"/>
      <c r="X35" s="28"/>
      <c r="Y35" s="28"/>
      <c r="Z35" s="28"/>
    </row>
    <row r="36" spans="1:26" s="6" customFormat="1" ht="84">
      <c r="A36" s="58">
        <v>6</v>
      </c>
      <c r="B36" s="59" t="s">
        <v>68</v>
      </c>
      <c r="C36" s="60" t="s">
        <v>63</v>
      </c>
      <c r="D36" s="61">
        <v>443.6</v>
      </c>
      <c r="E36" s="62" t="s">
        <v>69</v>
      </c>
      <c r="F36" s="61" t="s">
        <v>70</v>
      </c>
      <c r="G36" s="61">
        <v>14</v>
      </c>
      <c r="H36" s="61" t="s">
        <v>71</v>
      </c>
      <c r="I36" s="61"/>
      <c r="J36" s="61">
        <v>62</v>
      </c>
      <c r="K36" s="62" t="s">
        <v>72</v>
      </c>
      <c r="L36" s="62"/>
      <c r="M36" s="62"/>
      <c r="N36" s="62"/>
      <c r="O36" s="62"/>
      <c r="P36" s="62"/>
      <c r="Q36" s="62"/>
      <c r="R36" s="62"/>
      <c r="S36" s="62"/>
      <c r="T36" s="62"/>
      <c r="U36" s="62">
        <v>1</v>
      </c>
      <c r="V36" s="28"/>
      <c r="W36" s="28"/>
      <c r="X36" s="28"/>
      <c r="Y36" s="28"/>
      <c r="Z36" s="28"/>
    </row>
    <row r="37" spans="1:26" s="6" customFormat="1" ht="60">
      <c r="A37" s="58">
        <v>7</v>
      </c>
      <c r="B37" s="59" t="s">
        <v>73</v>
      </c>
      <c r="C37" s="60" t="s">
        <v>74</v>
      </c>
      <c r="D37" s="61">
        <v>31686.43</v>
      </c>
      <c r="E37" s="62" t="s">
        <v>75</v>
      </c>
      <c r="F37" s="61" t="s">
        <v>76</v>
      </c>
      <c r="G37" s="61">
        <v>19</v>
      </c>
      <c r="H37" s="61" t="s">
        <v>77</v>
      </c>
      <c r="I37" s="61" t="s">
        <v>78</v>
      </c>
      <c r="J37" s="61">
        <v>166</v>
      </c>
      <c r="K37" s="62" t="s">
        <v>79</v>
      </c>
      <c r="L37" s="62"/>
      <c r="M37" s="62"/>
      <c r="N37" s="62"/>
      <c r="O37" s="62"/>
      <c r="P37" s="62"/>
      <c r="Q37" s="62"/>
      <c r="R37" s="62"/>
      <c r="S37" s="62"/>
      <c r="T37" s="62"/>
      <c r="U37" s="62" t="s">
        <v>80</v>
      </c>
      <c r="V37" s="28"/>
      <c r="W37" s="28"/>
      <c r="X37" s="28"/>
      <c r="Y37" s="28"/>
      <c r="Z37" s="28"/>
    </row>
    <row r="38" spans="1:26" s="30" customFormat="1" ht="48">
      <c r="A38" s="58">
        <v>8</v>
      </c>
      <c r="B38" s="59" t="s">
        <v>81</v>
      </c>
      <c r="C38" s="60" t="s">
        <v>82</v>
      </c>
      <c r="D38" s="61">
        <v>3659.44</v>
      </c>
      <c r="E38" s="62" t="s">
        <v>83</v>
      </c>
      <c r="F38" s="61">
        <v>430.27</v>
      </c>
      <c r="G38" s="61">
        <v>73</v>
      </c>
      <c r="H38" s="61" t="s">
        <v>84</v>
      </c>
      <c r="I38" s="61">
        <v>9</v>
      </c>
      <c r="J38" s="61">
        <v>787</v>
      </c>
      <c r="K38" s="62" t="s">
        <v>85</v>
      </c>
      <c r="L38" s="62"/>
      <c r="M38" s="62"/>
      <c r="N38" s="62"/>
      <c r="O38" s="62"/>
      <c r="P38" s="62"/>
      <c r="Q38" s="62"/>
      <c r="R38" s="62"/>
      <c r="S38" s="62"/>
      <c r="T38" s="62"/>
      <c r="U38" s="62">
        <v>50</v>
      </c>
      <c r="V38" s="28"/>
      <c r="W38" s="28"/>
      <c r="X38" s="28"/>
      <c r="Y38" s="28"/>
      <c r="Z38" s="28"/>
    </row>
    <row r="39" spans="1:26" ht="60">
      <c r="A39" s="58">
        <v>9</v>
      </c>
      <c r="B39" s="59" t="s">
        <v>86</v>
      </c>
      <c r="C39" s="60">
        <v>1</v>
      </c>
      <c r="D39" s="61">
        <v>17.899999999999999</v>
      </c>
      <c r="E39" s="62" t="s">
        <v>87</v>
      </c>
      <c r="F39" s="61"/>
      <c r="G39" s="61">
        <v>18</v>
      </c>
      <c r="H39" s="61" t="s">
        <v>54</v>
      </c>
      <c r="I39" s="61"/>
      <c r="J39" s="61">
        <v>237</v>
      </c>
      <c r="K39" s="62" t="s">
        <v>88</v>
      </c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28"/>
      <c r="W39" s="28"/>
      <c r="X39" s="28"/>
      <c r="Y39" s="28"/>
      <c r="Z39" s="28"/>
    </row>
    <row r="40" spans="1:26" ht="48">
      <c r="A40" s="58">
        <v>10</v>
      </c>
      <c r="B40" s="59" t="s">
        <v>89</v>
      </c>
      <c r="C40" s="60">
        <v>1</v>
      </c>
      <c r="D40" s="61">
        <v>240</v>
      </c>
      <c r="E40" s="62" t="s">
        <v>90</v>
      </c>
      <c r="F40" s="61"/>
      <c r="G40" s="61">
        <v>240</v>
      </c>
      <c r="H40" s="61" t="s">
        <v>90</v>
      </c>
      <c r="I40" s="61"/>
      <c r="J40" s="61">
        <v>1109</v>
      </c>
      <c r="K40" s="62" t="s">
        <v>91</v>
      </c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28"/>
      <c r="W40" s="28"/>
      <c r="X40" s="28"/>
      <c r="Y40" s="28"/>
      <c r="Z40" s="28"/>
    </row>
    <row r="41" spans="1:26" ht="60">
      <c r="A41" s="58">
        <v>11</v>
      </c>
      <c r="B41" s="59" t="s">
        <v>92</v>
      </c>
      <c r="C41" s="60">
        <v>2</v>
      </c>
      <c r="D41" s="61">
        <v>49.25</v>
      </c>
      <c r="E41" s="62" t="s">
        <v>93</v>
      </c>
      <c r="F41" s="61" t="s">
        <v>94</v>
      </c>
      <c r="G41" s="61">
        <v>99</v>
      </c>
      <c r="H41" s="61" t="s">
        <v>95</v>
      </c>
      <c r="I41" s="61" t="s">
        <v>96</v>
      </c>
      <c r="J41" s="61">
        <v>757</v>
      </c>
      <c r="K41" s="62" t="s">
        <v>97</v>
      </c>
      <c r="L41" s="62"/>
      <c r="M41" s="62"/>
      <c r="N41" s="62"/>
      <c r="O41" s="62"/>
      <c r="P41" s="62"/>
      <c r="Q41" s="62"/>
      <c r="R41" s="62"/>
      <c r="S41" s="62"/>
      <c r="T41" s="62"/>
      <c r="U41" s="62" t="s">
        <v>98</v>
      </c>
      <c r="V41" s="28"/>
      <c r="W41" s="28"/>
      <c r="X41" s="28"/>
      <c r="Y41" s="28"/>
      <c r="Z41" s="28"/>
    </row>
    <row r="42" spans="1:26" ht="60">
      <c r="A42" s="58">
        <v>12</v>
      </c>
      <c r="B42" s="59" t="s">
        <v>99</v>
      </c>
      <c r="C42" s="60">
        <v>1</v>
      </c>
      <c r="D42" s="61">
        <v>280.95999999999998</v>
      </c>
      <c r="E42" s="62" t="s">
        <v>100</v>
      </c>
      <c r="F42" s="61"/>
      <c r="G42" s="61">
        <v>281</v>
      </c>
      <c r="H42" s="61" t="s">
        <v>101</v>
      </c>
      <c r="I42" s="61"/>
      <c r="J42" s="61">
        <v>2217</v>
      </c>
      <c r="K42" s="62" t="s">
        <v>102</v>
      </c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28"/>
      <c r="W42" s="28"/>
      <c r="X42" s="28"/>
      <c r="Y42" s="28"/>
      <c r="Z42" s="28"/>
    </row>
    <row r="43" spans="1:26" ht="17.850000000000001" customHeight="1">
      <c r="A43" s="63" t="s">
        <v>103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28"/>
      <c r="W43" s="28"/>
      <c r="X43" s="28"/>
      <c r="Y43" s="28"/>
      <c r="Z43" s="28"/>
    </row>
    <row r="44" spans="1:26" ht="192">
      <c r="A44" s="58">
        <v>13</v>
      </c>
      <c r="B44" s="59" t="s">
        <v>104</v>
      </c>
      <c r="C44" s="60" t="s">
        <v>105</v>
      </c>
      <c r="D44" s="61">
        <v>6185.87</v>
      </c>
      <c r="E44" s="62">
        <v>152.16</v>
      </c>
      <c r="F44" s="61" t="s">
        <v>106</v>
      </c>
      <c r="G44" s="61">
        <v>1375</v>
      </c>
      <c r="H44" s="61">
        <v>34</v>
      </c>
      <c r="I44" s="61" t="s">
        <v>107</v>
      </c>
      <c r="J44" s="61">
        <v>9483</v>
      </c>
      <c r="K44" s="62">
        <v>486</v>
      </c>
      <c r="L44" s="62"/>
      <c r="M44" s="62"/>
      <c r="N44" s="62"/>
      <c r="O44" s="62"/>
      <c r="P44" s="62"/>
      <c r="Q44" s="62"/>
      <c r="R44" s="62"/>
      <c r="S44" s="62"/>
      <c r="T44" s="62"/>
      <c r="U44" s="62" t="s">
        <v>108</v>
      </c>
      <c r="V44" s="28"/>
      <c r="W44" s="28"/>
      <c r="X44" s="28"/>
      <c r="Y44" s="28"/>
      <c r="Z44" s="28"/>
    </row>
    <row r="45" spans="1:26" ht="120">
      <c r="A45" s="58">
        <v>14</v>
      </c>
      <c r="B45" s="59" t="s">
        <v>109</v>
      </c>
      <c r="C45" s="60" t="s">
        <v>110</v>
      </c>
      <c r="D45" s="61">
        <v>1822.13</v>
      </c>
      <c r="E45" s="62">
        <v>1822.13</v>
      </c>
      <c r="F45" s="61"/>
      <c r="G45" s="61">
        <v>299</v>
      </c>
      <c r="H45" s="61">
        <v>299</v>
      </c>
      <c r="I45" s="61"/>
      <c r="J45" s="61">
        <v>4293</v>
      </c>
      <c r="K45" s="62">
        <v>4293</v>
      </c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28"/>
      <c r="W45" s="28"/>
      <c r="X45" s="28"/>
      <c r="Y45" s="28"/>
      <c r="Z45" s="28"/>
    </row>
    <row r="46" spans="1:26" ht="48">
      <c r="A46" s="58">
        <v>15</v>
      </c>
      <c r="B46" s="59" t="s">
        <v>111</v>
      </c>
      <c r="C46" s="60" t="s">
        <v>112</v>
      </c>
      <c r="D46" s="61">
        <v>1431.41</v>
      </c>
      <c r="E46" s="62" t="s">
        <v>113</v>
      </c>
      <c r="F46" s="61" t="s">
        <v>114</v>
      </c>
      <c r="G46" s="61">
        <v>6899</v>
      </c>
      <c r="H46" s="61" t="s">
        <v>115</v>
      </c>
      <c r="I46" s="61" t="s">
        <v>116</v>
      </c>
      <c r="J46" s="61">
        <v>26699</v>
      </c>
      <c r="K46" s="62" t="s">
        <v>117</v>
      </c>
      <c r="L46" s="62"/>
      <c r="M46" s="62"/>
      <c r="N46" s="62"/>
      <c r="O46" s="62"/>
      <c r="P46" s="62"/>
      <c r="Q46" s="62"/>
      <c r="R46" s="62"/>
      <c r="S46" s="62"/>
      <c r="T46" s="62"/>
      <c r="U46" s="62" t="s">
        <v>118</v>
      </c>
      <c r="V46" s="28"/>
      <c r="W46" s="28"/>
      <c r="X46" s="28"/>
      <c r="Y46" s="28"/>
      <c r="Z46" s="28"/>
    </row>
    <row r="47" spans="1:26" ht="72">
      <c r="A47" s="58">
        <v>16</v>
      </c>
      <c r="B47" s="59" t="s">
        <v>119</v>
      </c>
      <c r="C47" s="60" t="s">
        <v>120</v>
      </c>
      <c r="D47" s="61">
        <v>367.67</v>
      </c>
      <c r="E47" s="62"/>
      <c r="F47" s="61" t="s">
        <v>121</v>
      </c>
      <c r="G47" s="61">
        <v>110</v>
      </c>
      <c r="H47" s="61"/>
      <c r="I47" s="61" t="s">
        <v>122</v>
      </c>
      <c r="J47" s="61">
        <v>921</v>
      </c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 t="s">
        <v>123</v>
      </c>
      <c r="V47" s="28"/>
      <c r="W47" s="28"/>
      <c r="X47" s="28"/>
      <c r="Y47" s="28"/>
      <c r="Z47" s="28"/>
    </row>
    <row r="48" spans="1:26" ht="48">
      <c r="A48" s="58">
        <v>17</v>
      </c>
      <c r="B48" s="59" t="s">
        <v>124</v>
      </c>
      <c r="C48" s="60" t="s">
        <v>125</v>
      </c>
      <c r="D48" s="61">
        <v>334.97</v>
      </c>
      <c r="E48" s="62">
        <v>135.07</v>
      </c>
      <c r="F48" s="61" t="s">
        <v>126</v>
      </c>
      <c r="G48" s="61">
        <v>1002</v>
      </c>
      <c r="H48" s="61">
        <v>404</v>
      </c>
      <c r="I48" s="61" t="s">
        <v>127</v>
      </c>
      <c r="J48" s="61">
        <v>10049</v>
      </c>
      <c r="K48" s="62">
        <v>5804</v>
      </c>
      <c r="L48" s="62"/>
      <c r="M48" s="62"/>
      <c r="N48" s="62"/>
      <c r="O48" s="62"/>
      <c r="P48" s="62"/>
      <c r="Q48" s="62"/>
      <c r="R48" s="62"/>
      <c r="S48" s="62"/>
      <c r="T48" s="62"/>
      <c r="U48" s="62" t="s">
        <v>128</v>
      </c>
      <c r="V48" s="28"/>
      <c r="W48" s="28"/>
      <c r="X48" s="28"/>
      <c r="Y48" s="28"/>
      <c r="Z48" s="28"/>
    </row>
    <row r="49" spans="1:26" ht="60">
      <c r="A49" s="58">
        <v>18</v>
      </c>
      <c r="B49" s="59" t="s">
        <v>129</v>
      </c>
      <c r="C49" s="60" t="s">
        <v>130</v>
      </c>
      <c r="D49" s="61">
        <v>21.99</v>
      </c>
      <c r="E49" s="62"/>
      <c r="F49" s="61" t="s">
        <v>131</v>
      </c>
      <c r="G49" s="61">
        <v>6</v>
      </c>
      <c r="H49" s="61"/>
      <c r="I49" s="61" t="s">
        <v>132</v>
      </c>
      <c r="J49" s="61">
        <v>48</v>
      </c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 t="s">
        <v>133</v>
      </c>
      <c r="V49" s="28"/>
      <c r="W49" s="28"/>
      <c r="X49" s="28"/>
      <c r="Y49" s="28"/>
      <c r="Z49" s="28"/>
    </row>
    <row r="50" spans="1:26" ht="48">
      <c r="A50" s="58">
        <v>19</v>
      </c>
      <c r="B50" s="59" t="s">
        <v>134</v>
      </c>
      <c r="C50" s="60" t="s">
        <v>135</v>
      </c>
      <c r="D50" s="61">
        <v>4.63</v>
      </c>
      <c r="E50" s="62"/>
      <c r="F50" s="61">
        <v>4.63</v>
      </c>
      <c r="G50" s="61">
        <v>453</v>
      </c>
      <c r="H50" s="61"/>
      <c r="I50" s="61">
        <v>453</v>
      </c>
      <c r="J50" s="61">
        <v>3432</v>
      </c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>
        <v>3432</v>
      </c>
      <c r="V50" s="28"/>
      <c r="W50" s="28"/>
      <c r="X50" s="28"/>
      <c r="Y50" s="28"/>
      <c r="Z50" s="28"/>
    </row>
    <row r="51" spans="1:26" ht="72">
      <c r="A51" s="58">
        <v>20</v>
      </c>
      <c r="B51" s="59" t="s">
        <v>136</v>
      </c>
      <c r="C51" s="60" t="s">
        <v>135</v>
      </c>
      <c r="D51" s="61">
        <v>19.600000000000001</v>
      </c>
      <c r="E51" s="62"/>
      <c r="F51" s="61">
        <v>19.600000000000001</v>
      </c>
      <c r="G51" s="61">
        <v>1918</v>
      </c>
      <c r="H51" s="61"/>
      <c r="I51" s="61">
        <v>1918</v>
      </c>
      <c r="J51" s="61">
        <v>9010</v>
      </c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>
        <v>9010</v>
      </c>
      <c r="V51" s="28"/>
      <c r="W51" s="28"/>
      <c r="X51" s="28"/>
      <c r="Y51" s="28"/>
      <c r="Z51" s="28"/>
    </row>
    <row r="52" spans="1:26" ht="36">
      <c r="A52" s="58">
        <v>21</v>
      </c>
      <c r="B52" s="59" t="s">
        <v>137</v>
      </c>
      <c r="C52" s="60" t="s">
        <v>138</v>
      </c>
      <c r="D52" s="61">
        <v>398.5</v>
      </c>
      <c r="E52" s="62" t="s">
        <v>139</v>
      </c>
      <c r="F52" s="61" t="s">
        <v>140</v>
      </c>
      <c r="G52" s="61">
        <v>19</v>
      </c>
      <c r="H52" s="61">
        <v>2</v>
      </c>
      <c r="I52" s="61" t="s">
        <v>141</v>
      </c>
      <c r="J52" s="61">
        <v>170</v>
      </c>
      <c r="K52" s="62" t="s">
        <v>142</v>
      </c>
      <c r="L52" s="62"/>
      <c r="M52" s="62"/>
      <c r="N52" s="62"/>
      <c r="O52" s="62"/>
      <c r="P52" s="62"/>
      <c r="Q52" s="62"/>
      <c r="R52" s="62"/>
      <c r="S52" s="62"/>
      <c r="T52" s="62"/>
      <c r="U52" s="62" t="s">
        <v>143</v>
      </c>
      <c r="V52" s="28"/>
      <c r="W52" s="28"/>
      <c r="X52" s="28"/>
      <c r="Y52" s="28"/>
      <c r="Z52" s="28"/>
    </row>
    <row r="53" spans="1:26" ht="17.850000000000001" customHeight="1">
      <c r="A53" s="63" t="s">
        <v>144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28"/>
      <c r="W53" s="28"/>
      <c r="X53" s="28"/>
      <c r="Y53" s="28"/>
      <c r="Z53" s="28"/>
    </row>
    <row r="54" spans="1:26" ht="60">
      <c r="A54" s="58">
        <v>22</v>
      </c>
      <c r="B54" s="59" t="s">
        <v>145</v>
      </c>
      <c r="C54" s="60" t="s">
        <v>146</v>
      </c>
      <c r="D54" s="61">
        <v>11.42</v>
      </c>
      <c r="E54" s="62">
        <v>11.42</v>
      </c>
      <c r="F54" s="61"/>
      <c r="G54" s="61">
        <v>15</v>
      </c>
      <c r="H54" s="61">
        <v>15</v>
      </c>
      <c r="I54" s="61"/>
      <c r="J54" s="61">
        <v>214</v>
      </c>
      <c r="K54" s="62">
        <v>214</v>
      </c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28"/>
      <c r="W54" s="28"/>
      <c r="X54" s="28"/>
      <c r="Y54" s="28"/>
      <c r="Z54" s="28"/>
    </row>
    <row r="55" spans="1:26" ht="60">
      <c r="A55" s="58">
        <v>23</v>
      </c>
      <c r="B55" s="59" t="s">
        <v>147</v>
      </c>
      <c r="C55" s="60" t="s">
        <v>148</v>
      </c>
      <c r="D55" s="61">
        <v>43.29</v>
      </c>
      <c r="E55" s="62" t="s">
        <v>149</v>
      </c>
      <c r="F55" s="61"/>
      <c r="G55" s="61">
        <v>5745</v>
      </c>
      <c r="H55" s="61" t="s">
        <v>150</v>
      </c>
      <c r="I55" s="61"/>
      <c r="J55" s="61">
        <v>23667</v>
      </c>
      <c r="K55" s="62" t="s">
        <v>151</v>
      </c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28"/>
      <c r="W55" s="28"/>
      <c r="X55" s="28"/>
      <c r="Y55" s="28"/>
      <c r="Z55" s="28"/>
    </row>
    <row r="56" spans="1:26" ht="60">
      <c r="A56" s="58">
        <v>24</v>
      </c>
      <c r="B56" s="59" t="s">
        <v>152</v>
      </c>
      <c r="C56" s="60" t="s">
        <v>153</v>
      </c>
      <c r="D56" s="61">
        <v>32.47</v>
      </c>
      <c r="E56" s="62" t="s">
        <v>154</v>
      </c>
      <c r="F56" s="61"/>
      <c r="G56" s="61">
        <v>17</v>
      </c>
      <c r="H56" s="61" t="s">
        <v>155</v>
      </c>
      <c r="I56" s="61"/>
      <c r="J56" s="61">
        <v>68</v>
      </c>
      <c r="K56" s="62" t="s">
        <v>156</v>
      </c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28"/>
      <c r="W56" s="28"/>
      <c r="X56" s="28"/>
      <c r="Y56" s="28"/>
      <c r="Z56" s="28"/>
    </row>
    <row r="57" spans="1:26" ht="72">
      <c r="A57" s="58">
        <v>25</v>
      </c>
      <c r="B57" s="59" t="s">
        <v>157</v>
      </c>
      <c r="C57" s="60">
        <v>12</v>
      </c>
      <c r="D57" s="61">
        <v>38.49</v>
      </c>
      <c r="E57" s="62">
        <v>16.260000000000002</v>
      </c>
      <c r="F57" s="61">
        <v>22.23</v>
      </c>
      <c r="G57" s="61">
        <v>462</v>
      </c>
      <c r="H57" s="61">
        <v>195</v>
      </c>
      <c r="I57" s="61">
        <v>267</v>
      </c>
      <c r="J57" s="61">
        <v>3361</v>
      </c>
      <c r="K57" s="62">
        <v>2803</v>
      </c>
      <c r="L57" s="62"/>
      <c r="M57" s="62"/>
      <c r="N57" s="62"/>
      <c r="O57" s="62"/>
      <c r="P57" s="62"/>
      <c r="Q57" s="62"/>
      <c r="R57" s="62"/>
      <c r="S57" s="62"/>
      <c r="T57" s="62"/>
      <c r="U57" s="62">
        <v>558</v>
      </c>
      <c r="V57" s="28"/>
      <c r="W57" s="28"/>
      <c r="X57" s="28"/>
      <c r="Y57" s="28"/>
      <c r="Z57" s="28"/>
    </row>
    <row r="58" spans="1:26" ht="48">
      <c r="A58" s="58">
        <v>26</v>
      </c>
      <c r="B58" s="59" t="s">
        <v>158</v>
      </c>
      <c r="C58" s="60">
        <v>24</v>
      </c>
      <c r="D58" s="61">
        <v>11.4</v>
      </c>
      <c r="E58" s="62">
        <v>3.65</v>
      </c>
      <c r="F58" s="61">
        <v>7.75</v>
      </c>
      <c r="G58" s="61">
        <v>274</v>
      </c>
      <c r="H58" s="61">
        <v>88</v>
      </c>
      <c r="I58" s="61">
        <v>186</v>
      </c>
      <c r="J58" s="61">
        <v>1946</v>
      </c>
      <c r="K58" s="62">
        <v>1258</v>
      </c>
      <c r="L58" s="62"/>
      <c r="M58" s="62"/>
      <c r="N58" s="62"/>
      <c r="O58" s="62"/>
      <c r="P58" s="62"/>
      <c r="Q58" s="62"/>
      <c r="R58" s="62"/>
      <c r="S58" s="62"/>
      <c r="T58" s="62"/>
      <c r="U58" s="62">
        <v>688</v>
      </c>
      <c r="V58" s="28"/>
      <c r="W58" s="28"/>
      <c r="X58" s="28"/>
      <c r="Y58" s="28"/>
      <c r="Z58" s="28"/>
    </row>
    <row r="59" spans="1:26" ht="96">
      <c r="A59" s="58">
        <v>27</v>
      </c>
      <c r="B59" s="59" t="s">
        <v>159</v>
      </c>
      <c r="C59" s="60" t="s">
        <v>160</v>
      </c>
      <c r="D59" s="61">
        <v>5675.74</v>
      </c>
      <c r="E59" s="62" t="s">
        <v>161</v>
      </c>
      <c r="F59" s="61">
        <v>2435.0100000000002</v>
      </c>
      <c r="G59" s="61">
        <v>568</v>
      </c>
      <c r="H59" s="61" t="s">
        <v>162</v>
      </c>
      <c r="I59" s="61">
        <v>244</v>
      </c>
      <c r="J59" s="61">
        <v>14055</v>
      </c>
      <c r="K59" s="62" t="s">
        <v>163</v>
      </c>
      <c r="L59" s="62"/>
      <c r="M59" s="62"/>
      <c r="N59" s="62"/>
      <c r="O59" s="62"/>
      <c r="P59" s="62"/>
      <c r="Q59" s="62"/>
      <c r="R59" s="62"/>
      <c r="S59" s="62"/>
      <c r="T59" s="62"/>
      <c r="U59" s="62">
        <v>836</v>
      </c>
      <c r="V59" s="28"/>
      <c r="W59" s="28"/>
      <c r="X59" s="28"/>
      <c r="Y59" s="28"/>
      <c r="Z59" s="28"/>
    </row>
    <row r="60" spans="1:26" ht="96">
      <c r="A60" s="58">
        <v>28</v>
      </c>
      <c r="B60" s="59" t="s">
        <v>164</v>
      </c>
      <c r="C60" s="60" t="s">
        <v>160</v>
      </c>
      <c r="D60" s="61">
        <v>3587.47</v>
      </c>
      <c r="E60" s="62" t="s">
        <v>165</v>
      </c>
      <c r="F60" s="61">
        <v>1350.94</v>
      </c>
      <c r="G60" s="61">
        <v>359</v>
      </c>
      <c r="H60" s="61" t="s">
        <v>166</v>
      </c>
      <c r="I60" s="61">
        <v>135</v>
      </c>
      <c r="J60" s="61">
        <v>7718</v>
      </c>
      <c r="K60" s="62" t="s">
        <v>167</v>
      </c>
      <c r="L60" s="62"/>
      <c r="M60" s="62"/>
      <c r="N60" s="62"/>
      <c r="O60" s="62"/>
      <c r="P60" s="62"/>
      <c r="Q60" s="62"/>
      <c r="R60" s="62"/>
      <c r="S60" s="62"/>
      <c r="T60" s="62"/>
      <c r="U60" s="62">
        <v>481</v>
      </c>
      <c r="V60" s="28"/>
      <c r="W60" s="28"/>
      <c r="X60" s="28"/>
      <c r="Y60" s="28"/>
      <c r="Z60" s="28"/>
    </row>
    <row r="61" spans="1:26" ht="36">
      <c r="A61" s="58">
        <v>29</v>
      </c>
      <c r="B61" s="59" t="s">
        <v>168</v>
      </c>
      <c r="C61" s="60">
        <v>1</v>
      </c>
      <c r="D61" s="61">
        <v>471</v>
      </c>
      <c r="E61" s="62" t="s">
        <v>169</v>
      </c>
      <c r="F61" s="61"/>
      <c r="G61" s="61">
        <v>471</v>
      </c>
      <c r="H61" s="61" t="s">
        <v>169</v>
      </c>
      <c r="I61" s="61"/>
      <c r="J61" s="61">
        <v>8287</v>
      </c>
      <c r="K61" s="62" t="s">
        <v>170</v>
      </c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28"/>
      <c r="W61" s="28"/>
      <c r="X61" s="28"/>
      <c r="Y61" s="28"/>
      <c r="Z61" s="28"/>
    </row>
    <row r="62" spans="1:26" ht="36">
      <c r="A62" s="58">
        <v>30</v>
      </c>
      <c r="B62" s="59" t="s">
        <v>171</v>
      </c>
      <c r="C62" s="60">
        <v>1</v>
      </c>
      <c r="D62" s="61">
        <v>471</v>
      </c>
      <c r="E62" s="62" t="s">
        <v>169</v>
      </c>
      <c r="F62" s="61"/>
      <c r="G62" s="61">
        <v>471</v>
      </c>
      <c r="H62" s="61" t="s">
        <v>169</v>
      </c>
      <c r="I62" s="61"/>
      <c r="J62" s="61">
        <v>3182</v>
      </c>
      <c r="K62" s="62" t="s">
        <v>172</v>
      </c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28"/>
      <c r="W62" s="28"/>
      <c r="X62" s="28"/>
      <c r="Y62" s="28"/>
      <c r="Z62" s="28"/>
    </row>
    <row r="63" spans="1:26" ht="60">
      <c r="A63" s="58">
        <v>31</v>
      </c>
      <c r="B63" s="59" t="s">
        <v>173</v>
      </c>
      <c r="C63" s="60">
        <v>1</v>
      </c>
      <c r="D63" s="61">
        <v>173</v>
      </c>
      <c r="E63" s="62" t="s">
        <v>174</v>
      </c>
      <c r="F63" s="61"/>
      <c r="G63" s="61">
        <v>173</v>
      </c>
      <c r="H63" s="61" t="s">
        <v>174</v>
      </c>
      <c r="I63" s="61"/>
      <c r="J63" s="61">
        <v>326</v>
      </c>
      <c r="K63" s="62" t="s">
        <v>175</v>
      </c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28"/>
      <c r="W63" s="28"/>
      <c r="X63" s="28"/>
      <c r="Y63" s="28"/>
      <c r="Z63" s="28"/>
    </row>
    <row r="64" spans="1:26" ht="60">
      <c r="A64" s="58">
        <v>32</v>
      </c>
      <c r="B64" s="59" t="s">
        <v>176</v>
      </c>
      <c r="C64" s="60">
        <v>1</v>
      </c>
      <c r="D64" s="61">
        <v>251</v>
      </c>
      <c r="E64" s="62" t="s">
        <v>177</v>
      </c>
      <c r="F64" s="61"/>
      <c r="G64" s="61">
        <v>251</v>
      </c>
      <c r="H64" s="61" t="s">
        <v>177</v>
      </c>
      <c r="I64" s="61"/>
      <c r="J64" s="61">
        <v>607</v>
      </c>
      <c r="K64" s="62" t="s">
        <v>178</v>
      </c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28"/>
      <c r="W64" s="28"/>
      <c r="X64" s="28"/>
      <c r="Y64" s="28"/>
      <c r="Z64" s="28"/>
    </row>
    <row r="65" spans="1:26" ht="84">
      <c r="A65" s="58">
        <v>33</v>
      </c>
      <c r="B65" s="59" t="s">
        <v>179</v>
      </c>
      <c r="C65" s="60" t="s">
        <v>180</v>
      </c>
      <c r="D65" s="61">
        <v>504.31</v>
      </c>
      <c r="E65" s="62" t="s">
        <v>181</v>
      </c>
      <c r="F65" s="61" t="s">
        <v>182</v>
      </c>
      <c r="G65" s="61">
        <v>66</v>
      </c>
      <c r="H65" s="61" t="s">
        <v>183</v>
      </c>
      <c r="I65" s="61" t="s">
        <v>184</v>
      </c>
      <c r="J65" s="61">
        <v>466</v>
      </c>
      <c r="K65" s="62">
        <v>165</v>
      </c>
      <c r="L65" s="62"/>
      <c r="M65" s="62"/>
      <c r="N65" s="62"/>
      <c r="O65" s="62"/>
      <c r="P65" s="62"/>
      <c r="Q65" s="62"/>
      <c r="R65" s="62"/>
      <c r="S65" s="62"/>
      <c r="T65" s="62"/>
      <c r="U65" s="62" t="s">
        <v>185</v>
      </c>
      <c r="V65" s="28"/>
      <c r="W65" s="28"/>
      <c r="X65" s="28"/>
      <c r="Y65" s="28"/>
      <c r="Z65" s="28"/>
    </row>
    <row r="66" spans="1:26" ht="36">
      <c r="A66" s="58">
        <v>34</v>
      </c>
      <c r="B66" s="59" t="s">
        <v>186</v>
      </c>
      <c r="C66" s="60">
        <v>131</v>
      </c>
      <c r="D66" s="61">
        <v>0.3</v>
      </c>
      <c r="E66" s="62" t="s">
        <v>187</v>
      </c>
      <c r="F66" s="61"/>
      <c r="G66" s="61">
        <v>39</v>
      </c>
      <c r="H66" s="61" t="s">
        <v>188</v>
      </c>
      <c r="I66" s="61"/>
      <c r="J66" s="61">
        <v>164</v>
      </c>
      <c r="K66" s="62" t="s">
        <v>189</v>
      </c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28"/>
      <c r="W66" s="28"/>
      <c r="X66" s="28"/>
      <c r="Y66" s="28"/>
      <c r="Z66" s="28"/>
    </row>
    <row r="67" spans="1:26" ht="48">
      <c r="A67" s="58">
        <v>35</v>
      </c>
      <c r="B67" s="59" t="s">
        <v>190</v>
      </c>
      <c r="C67" s="60" t="s">
        <v>191</v>
      </c>
      <c r="D67" s="61">
        <v>2182.5500000000002</v>
      </c>
      <c r="E67" s="62" t="s">
        <v>192</v>
      </c>
      <c r="F67" s="61">
        <v>45.19</v>
      </c>
      <c r="G67" s="61">
        <v>11</v>
      </c>
      <c r="H67" s="61" t="s">
        <v>193</v>
      </c>
      <c r="I67" s="61"/>
      <c r="J67" s="61">
        <v>107</v>
      </c>
      <c r="K67" s="62" t="s">
        <v>194</v>
      </c>
      <c r="L67" s="62"/>
      <c r="M67" s="62"/>
      <c r="N67" s="62"/>
      <c r="O67" s="62"/>
      <c r="P67" s="62"/>
      <c r="Q67" s="62"/>
      <c r="R67" s="62"/>
      <c r="S67" s="62"/>
      <c r="T67" s="62"/>
      <c r="U67" s="62">
        <v>1</v>
      </c>
      <c r="V67" s="28"/>
      <c r="W67" s="28"/>
      <c r="X67" s="28"/>
      <c r="Y67" s="28"/>
      <c r="Z67" s="28"/>
    </row>
    <row r="68" spans="1:26" ht="72">
      <c r="A68" s="58">
        <v>36</v>
      </c>
      <c r="B68" s="59" t="s">
        <v>195</v>
      </c>
      <c r="C68" s="60" t="s">
        <v>191</v>
      </c>
      <c r="D68" s="61">
        <v>1657.81</v>
      </c>
      <c r="E68" s="62" t="s">
        <v>196</v>
      </c>
      <c r="F68" s="61" t="s">
        <v>197</v>
      </c>
      <c r="G68" s="61">
        <v>8</v>
      </c>
      <c r="H68" s="61">
        <v>2</v>
      </c>
      <c r="I68" s="61" t="s">
        <v>132</v>
      </c>
      <c r="J68" s="61">
        <v>62</v>
      </c>
      <c r="K68" s="62">
        <v>24</v>
      </c>
      <c r="L68" s="62"/>
      <c r="M68" s="62"/>
      <c r="N68" s="62"/>
      <c r="O68" s="62"/>
      <c r="P68" s="62"/>
      <c r="Q68" s="62"/>
      <c r="R68" s="62"/>
      <c r="S68" s="62"/>
      <c r="T68" s="62"/>
      <c r="U68" s="62" t="s">
        <v>198</v>
      </c>
      <c r="V68" s="28"/>
      <c r="W68" s="28"/>
      <c r="X68" s="28"/>
      <c r="Y68" s="28"/>
      <c r="Z68" s="28"/>
    </row>
    <row r="69" spans="1:26" ht="84">
      <c r="A69" s="58">
        <v>37</v>
      </c>
      <c r="B69" s="59" t="s">
        <v>199</v>
      </c>
      <c r="C69" s="60">
        <v>0.5</v>
      </c>
      <c r="D69" s="61">
        <v>67.3</v>
      </c>
      <c r="E69" s="62" t="s">
        <v>200</v>
      </c>
      <c r="F69" s="61"/>
      <c r="G69" s="61">
        <v>34</v>
      </c>
      <c r="H69" s="61" t="s">
        <v>201</v>
      </c>
      <c r="I69" s="61"/>
      <c r="J69" s="61">
        <v>214</v>
      </c>
      <c r="K69" s="62" t="s">
        <v>202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28"/>
      <c r="W69" s="28"/>
      <c r="X69" s="28"/>
      <c r="Y69" s="28"/>
      <c r="Z69" s="28"/>
    </row>
    <row r="70" spans="1:26" ht="72">
      <c r="A70" s="58">
        <v>38</v>
      </c>
      <c r="B70" s="59" t="s">
        <v>203</v>
      </c>
      <c r="C70" s="60" t="s">
        <v>204</v>
      </c>
      <c r="D70" s="61">
        <v>28213.599999999999</v>
      </c>
      <c r="E70" s="62" t="s">
        <v>205</v>
      </c>
      <c r="F70" s="61" t="s">
        <v>206</v>
      </c>
      <c r="G70" s="61">
        <v>14</v>
      </c>
      <c r="H70" s="61" t="s">
        <v>207</v>
      </c>
      <c r="I70" s="61">
        <v>1</v>
      </c>
      <c r="J70" s="61">
        <v>56</v>
      </c>
      <c r="K70" s="62" t="s">
        <v>208</v>
      </c>
      <c r="L70" s="62"/>
      <c r="M70" s="62"/>
      <c r="N70" s="62"/>
      <c r="O70" s="62"/>
      <c r="P70" s="62"/>
      <c r="Q70" s="62"/>
      <c r="R70" s="62"/>
      <c r="S70" s="62"/>
      <c r="T70" s="62"/>
      <c r="U70" s="62" t="s">
        <v>209</v>
      </c>
      <c r="V70" s="28"/>
      <c r="W70" s="28"/>
      <c r="X70" s="28"/>
      <c r="Y70" s="28"/>
      <c r="Z70" s="28"/>
    </row>
    <row r="71" spans="1:26" ht="48">
      <c r="A71" s="58">
        <v>39</v>
      </c>
      <c r="B71" s="59" t="s">
        <v>210</v>
      </c>
      <c r="C71" s="60" t="s">
        <v>211</v>
      </c>
      <c r="D71" s="61">
        <v>15.4</v>
      </c>
      <c r="E71" s="62" t="s">
        <v>212</v>
      </c>
      <c r="F71" s="61"/>
      <c r="G71" s="61">
        <v>3</v>
      </c>
      <c r="H71" s="61" t="s">
        <v>213</v>
      </c>
      <c r="I71" s="61"/>
      <c r="J71" s="61">
        <v>7</v>
      </c>
      <c r="K71" s="62" t="s">
        <v>214</v>
      </c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28"/>
      <c r="W71" s="28"/>
      <c r="X71" s="28"/>
      <c r="Y71" s="28"/>
      <c r="Z71" s="28"/>
    </row>
    <row r="72" spans="1:26" ht="84">
      <c r="A72" s="58">
        <v>40</v>
      </c>
      <c r="B72" s="59" t="s">
        <v>215</v>
      </c>
      <c r="C72" s="60">
        <v>1</v>
      </c>
      <c r="D72" s="61">
        <v>67.45</v>
      </c>
      <c r="E72" s="62" t="s">
        <v>216</v>
      </c>
      <c r="F72" s="61">
        <v>15.52</v>
      </c>
      <c r="G72" s="61">
        <v>67</v>
      </c>
      <c r="H72" s="61" t="s">
        <v>217</v>
      </c>
      <c r="I72" s="61">
        <v>16</v>
      </c>
      <c r="J72" s="61">
        <v>394</v>
      </c>
      <c r="K72" s="62" t="s">
        <v>218</v>
      </c>
      <c r="L72" s="62"/>
      <c r="M72" s="62"/>
      <c r="N72" s="62"/>
      <c r="O72" s="62"/>
      <c r="P72" s="62"/>
      <c r="Q72" s="62"/>
      <c r="R72" s="62"/>
      <c r="S72" s="62"/>
      <c r="T72" s="62"/>
      <c r="U72" s="62">
        <v>56</v>
      </c>
      <c r="V72" s="28"/>
      <c r="W72" s="28"/>
      <c r="X72" s="28"/>
      <c r="Y72" s="28"/>
      <c r="Z72" s="28"/>
    </row>
    <row r="73" spans="1:26" ht="48">
      <c r="A73" s="58">
        <v>41</v>
      </c>
      <c r="B73" s="59" t="s">
        <v>219</v>
      </c>
      <c r="C73" s="60" t="s">
        <v>191</v>
      </c>
      <c r="D73" s="61">
        <v>2560.37</v>
      </c>
      <c r="E73" s="62" t="s">
        <v>220</v>
      </c>
      <c r="F73" s="61">
        <v>47.25</v>
      </c>
      <c r="G73" s="61">
        <v>13</v>
      </c>
      <c r="H73" s="61" t="s">
        <v>221</v>
      </c>
      <c r="I73" s="61"/>
      <c r="J73" s="61">
        <v>120</v>
      </c>
      <c r="K73" s="62" t="s">
        <v>222</v>
      </c>
      <c r="L73" s="62"/>
      <c r="M73" s="62"/>
      <c r="N73" s="62"/>
      <c r="O73" s="62"/>
      <c r="P73" s="62"/>
      <c r="Q73" s="62"/>
      <c r="R73" s="62"/>
      <c r="S73" s="62"/>
      <c r="T73" s="62"/>
      <c r="U73" s="62">
        <v>1</v>
      </c>
      <c r="V73" s="28"/>
      <c r="W73" s="28"/>
      <c r="X73" s="28"/>
      <c r="Y73" s="28"/>
      <c r="Z73" s="28"/>
    </row>
    <row r="74" spans="1:26" ht="72">
      <c r="A74" s="58">
        <v>42</v>
      </c>
      <c r="B74" s="59" t="s">
        <v>223</v>
      </c>
      <c r="C74" s="60" t="s">
        <v>191</v>
      </c>
      <c r="D74" s="61">
        <v>2389.84</v>
      </c>
      <c r="E74" s="62" t="s">
        <v>224</v>
      </c>
      <c r="F74" s="61" t="s">
        <v>225</v>
      </c>
      <c r="G74" s="61">
        <v>12</v>
      </c>
      <c r="H74" s="61" t="s">
        <v>226</v>
      </c>
      <c r="I74" s="61" t="s">
        <v>227</v>
      </c>
      <c r="J74" s="61">
        <v>88</v>
      </c>
      <c r="K74" s="62" t="s">
        <v>228</v>
      </c>
      <c r="L74" s="62"/>
      <c r="M74" s="62"/>
      <c r="N74" s="62"/>
      <c r="O74" s="62"/>
      <c r="P74" s="62"/>
      <c r="Q74" s="62"/>
      <c r="R74" s="62"/>
      <c r="S74" s="62"/>
      <c r="T74" s="62"/>
      <c r="U74" s="62" t="s">
        <v>229</v>
      </c>
      <c r="V74" s="28"/>
      <c r="W74" s="28"/>
      <c r="X74" s="28"/>
      <c r="Y74" s="28"/>
      <c r="Z74" s="28"/>
    </row>
    <row r="75" spans="1:26" ht="84">
      <c r="A75" s="58">
        <v>43</v>
      </c>
      <c r="B75" s="59" t="s">
        <v>230</v>
      </c>
      <c r="C75" s="60">
        <v>0.5</v>
      </c>
      <c r="D75" s="61">
        <v>113</v>
      </c>
      <c r="E75" s="62" t="s">
        <v>231</v>
      </c>
      <c r="F75" s="61"/>
      <c r="G75" s="61">
        <v>57</v>
      </c>
      <c r="H75" s="61" t="s">
        <v>232</v>
      </c>
      <c r="I75" s="61"/>
      <c r="J75" s="61">
        <v>357</v>
      </c>
      <c r="K75" s="62" t="s">
        <v>233</v>
      </c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28"/>
      <c r="W75" s="28"/>
      <c r="X75" s="28"/>
      <c r="Y75" s="28"/>
      <c r="Z75" s="28"/>
    </row>
    <row r="76" spans="1:26" ht="72">
      <c r="A76" s="58">
        <v>44</v>
      </c>
      <c r="B76" s="59" t="s">
        <v>234</v>
      </c>
      <c r="C76" s="60" t="s">
        <v>204</v>
      </c>
      <c r="D76" s="61">
        <v>50641.58</v>
      </c>
      <c r="E76" s="62" t="s">
        <v>235</v>
      </c>
      <c r="F76" s="61" t="s">
        <v>236</v>
      </c>
      <c r="G76" s="61">
        <v>25</v>
      </c>
      <c r="H76" s="61" t="s">
        <v>237</v>
      </c>
      <c r="I76" s="61" t="s">
        <v>78</v>
      </c>
      <c r="J76" s="61">
        <v>94</v>
      </c>
      <c r="K76" s="62" t="s">
        <v>238</v>
      </c>
      <c r="L76" s="62"/>
      <c r="M76" s="62"/>
      <c r="N76" s="62"/>
      <c r="O76" s="62"/>
      <c r="P76" s="62"/>
      <c r="Q76" s="62"/>
      <c r="R76" s="62"/>
      <c r="S76" s="62"/>
      <c r="T76" s="62"/>
      <c r="U76" s="62" t="s">
        <v>239</v>
      </c>
      <c r="V76" s="28"/>
      <c r="W76" s="28"/>
      <c r="X76" s="28"/>
      <c r="Y76" s="28"/>
      <c r="Z76" s="28"/>
    </row>
    <row r="77" spans="1:26" ht="48">
      <c r="A77" s="58">
        <v>45</v>
      </c>
      <c r="B77" s="59" t="s">
        <v>210</v>
      </c>
      <c r="C77" s="60" t="s">
        <v>240</v>
      </c>
      <c r="D77" s="61">
        <v>15.4</v>
      </c>
      <c r="E77" s="62" t="s">
        <v>212</v>
      </c>
      <c r="F77" s="61"/>
      <c r="G77" s="61">
        <v>4</v>
      </c>
      <c r="H77" s="61" t="s">
        <v>241</v>
      </c>
      <c r="I77" s="61"/>
      <c r="J77" s="61">
        <v>10</v>
      </c>
      <c r="K77" s="62" t="s">
        <v>242</v>
      </c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28"/>
      <c r="W77" s="28"/>
      <c r="X77" s="28"/>
      <c r="Y77" s="28"/>
      <c r="Z77" s="28"/>
    </row>
    <row r="78" spans="1:26" ht="84">
      <c r="A78" s="58">
        <v>46</v>
      </c>
      <c r="B78" s="59" t="s">
        <v>243</v>
      </c>
      <c r="C78" s="60">
        <v>1</v>
      </c>
      <c r="D78" s="61">
        <v>99.3</v>
      </c>
      <c r="E78" s="62" t="s">
        <v>244</v>
      </c>
      <c r="F78" s="61">
        <v>22.85</v>
      </c>
      <c r="G78" s="61">
        <v>99</v>
      </c>
      <c r="H78" s="61" t="s">
        <v>245</v>
      </c>
      <c r="I78" s="61">
        <v>23</v>
      </c>
      <c r="J78" s="61">
        <v>580</v>
      </c>
      <c r="K78" s="62" t="s">
        <v>246</v>
      </c>
      <c r="L78" s="62"/>
      <c r="M78" s="62"/>
      <c r="N78" s="62"/>
      <c r="O78" s="62"/>
      <c r="P78" s="62"/>
      <c r="Q78" s="62"/>
      <c r="R78" s="62"/>
      <c r="S78" s="62"/>
      <c r="T78" s="62"/>
      <c r="U78" s="62">
        <v>82</v>
      </c>
      <c r="V78" s="28"/>
      <c r="W78" s="28"/>
      <c r="X78" s="28"/>
      <c r="Y78" s="28"/>
      <c r="Z78" s="28"/>
    </row>
    <row r="79" spans="1:26" ht="60">
      <c r="A79" s="58">
        <v>47</v>
      </c>
      <c r="B79" s="59" t="s">
        <v>247</v>
      </c>
      <c r="C79" s="60" t="s">
        <v>248</v>
      </c>
      <c r="D79" s="61">
        <v>232.9</v>
      </c>
      <c r="E79" s="62">
        <v>116.11</v>
      </c>
      <c r="F79" s="61" t="s">
        <v>249</v>
      </c>
      <c r="G79" s="61">
        <v>7</v>
      </c>
      <c r="H79" s="61">
        <v>3</v>
      </c>
      <c r="I79" s="61">
        <v>4</v>
      </c>
      <c r="J79" s="61">
        <v>71</v>
      </c>
      <c r="K79" s="62">
        <v>50</v>
      </c>
      <c r="L79" s="62"/>
      <c r="M79" s="62"/>
      <c r="N79" s="62"/>
      <c r="O79" s="62"/>
      <c r="P79" s="62"/>
      <c r="Q79" s="62"/>
      <c r="R79" s="62"/>
      <c r="S79" s="62"/>
      <c r="T79" s="62"/>
      <c r="U79" s="62" t="s">
        <v>250</v>
      </c>
      <c r="V79" s="28"/>
      <c r="W79" s="28"/>
      <c r="X79" s="28"/>
      <c r="Y79" s="28"/>
      <c r="Z79" s="28"/>
    </row>
    <row r="80" spans="1:26" ht="36">
      <c r="A80" s="58">
        <v>48</v>
      </c>
      <c r="B80" s="59" t="s">
        <v>251</v>
      </c>
      <c r="C80" s="60">
        <v>3</v>
      </c>
      <c r="D80" s="61"/>
      <c r="E80" s="62"/>
      <c r="F80" s="61"/>
      <c r="G80" s="61"/>
      <c r="H80" s="61"/>
      <c r="I80" s="61"/>
      <c r="J80" s="61">
        <v>2310</v>
      </c>
      <c r="K80" s="62" t="s">
        <v>252</v>
      </c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28"/>
      <c r="W80" s="28"/>
      <c r="X80" s="28"/>
      <c r="Y80" s="28"/>
      <c r="Z80" s="28"/>
    </row>
    <row r="81" spans="1:26" ht="72">
      <c r="A81" s="58">
        <v>49</v>
      </c>
      <c r="B81" s="59" t="s">
        <v>253</v>
      </c>
      <c r="C81" s="60">
        <v>1</v>
      </c>
      <c r="D81" s="61">
        <v>64.02</v>
      </c>
      <c r="E81" s="62" t="s">
        <v>254</v>
      </c>
      <c r="F81" s="61">
        <v>27.11</v>
      </c>
      <c r="G81" s="61">
        <v>64</v>
      </c>
      <c r="H81" s="61" t="s">
        <v>255</v>
      </c>
      <c r="I81" s="61">
        <v>27</v>
      </c>
      <c r="J81" s="61">
        <v>517</v>
      </c>
      <c r="K81" s="62" t="s">
        <v>256</v>
      </c>
      <c r="L81" s="62"/>
      <c r="M81" s="62"/>
      <c r="N81" s="62"/>
      <c r="O81" s="62"/>
      <c r="P81" s="62"/>
      <c r="Q81" s="62"/>
      <c r="R81" s="62"/>
      <c r="S81" s="62"/>
      <c r="T81" s="62"/>
      <c r="U81" s="62">
        <v>85</v>
      </c>
      <c r="V81" s="28"/>
      <c r="W81" s="28"/>
      <c r="X81" s="28"/>
      <c r="Y81" s="28"/>
      <c r="Z81" s="28"/>
    </row>
    <row r="82" spans="1:26" ht="84">
      <c r="A82" s="58">
        <v>50</v>
      </c>
      <c r="B82" s="59" t="s">
        <v>257</v>
      </c>
      <c r="C82" s="60">
        <v>1</v>
      </c>
      <c r="D82" s="61">
        <v>62.82</v>
      </c>
      <c r="E82" s="62" t="s">
        <v>258</v>
      </c>
      <c r="F82" s="61">
        <v>28.74</v>
      </c>
      <c r="G82" s="61">
        <v>63</v>
      </c>
      <c r="H82" s="61" t="s">
        <v>259</v>
      </c>
      <c r="I82" s="61">
        <v>29</v>
      </c>
      <c r="J82" s="61">
        <v>520</v>
      </c>
      <c r="K82" s="62" t="s">
        <v>260</v>
      </c>
      <c r="L82" s="62"/>
      <c r="M82" s="62"/>
      <c r="N82" s="62"/>
      <c r="O82" s="62"/>
      <c r="P82" s="62"/>
      <c r="Q82" s="62"/>
      <c r="R82" s="62"/>
      <c r="S82" s="62"/>
      <c r="T82" s="62"/>
      <c r="U82" s="62">
        <v>91</v>
      </c>
      <c r="V82" s="28"/>
      <c r="W82" s="28"/>
      <c r="X82" s="28"/>
      <c r="Y82" s="28"/>
      <c r="Z82" s="28"/>
    </row>
    <row r="83" spans="1:26" ht="60">
      <c r="A83" s="58">
        <v>51</v>
      </c>
      <c r="B83" s="59" t="s">
        <v>261</v>
      </c>
      <c r="C83" s="60">
        <v>1</v>
      </c>
      <c r="D83" s="61">
        <v>528.17999999999995</v>
      </c>
      <c r="E83" s="62" t="s">
        <v>262</v>
      </c>
      <c r="F83" s="61"/>
      <c r="G83" s="61">
        <v>528</v>
      </c>
      <c r="H83" s="61" t="s">
        <v>263</v>
      </c>
      <c r="I83" s="61"/>
      <c r="J83" s="61">
        <v>1206</v>
      </c>
      <c r="K83" s="62" t="s">
        <v>264</v>
      </c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28"/>
      <c r="W83" s="28"/>
      <c r="X83" s="28"/>
      <c r="Y83" s="28"/>
      <c r="Z83" s="28"/>
    </row>
    <row r="84" spans="1:26" ht="72">
      <c r="A84" s="58">
        <v>52</v>
      </c>
      <c r="B84" s="59" t="s">
        <v>265</v>
      </c>
      <c r="C84" s="60">
        <v>1</v>
      </c>
      <c r="D84" s="61">
        <v>64.02</v>
      </c>
      <c r="E84" s="62" t="s">
        <v>254</v>
      </c>
      <c r="F84" s="61">
        <v>27.11</v>
      </c>
      <c r="G84" s="61">
        <v>64</v>
      </c>
      <c r="H84" s="61" t="s">
        <v>255</v>
      </c>
      <c r="I84" s="61">
        <v>27</v>
      </c>
      <c r="J84" s="61">
        <v>517</v>
      </c>
      <c r="K84" s="62" t="s">
        <v>256</v>
      </c>
      <c r="L84" s="62"/>
      <c r="M84" s="62"/>
      <c r="N84" s="62"/>
      <c r="O84" s="62"/>
      <c r="P84" s="62"/>
      <c r="Q84" s="62"/>
      <c r="R84" s="62"/>
      <c r="S84" s="62"/>
      <c r="T84" s="62"/>
      <c r="U84" s="62">
        <v>85</v>
      </c>
      <c r="V84" s="28"/>
      <c r="W84" s="28"/>
      <c r="X84" s="28"/>
      <c r="Y84" s="28"/>
      <c r="Z84" s="28"/>
    </row>
    <row r="85" spans="1:26" ht="48">
      <c r="A85" s="58">
        <v>53</v>
      </c>
      <c r="B85" s="59" t="s">
        <v>266</v>
      </c>
      <c r="C85" s="60">
        <v>1</v>
      </c>
      <c r="D85" s="61">
        <v>351.79</v>
      </c>
      <c r="E85" s="62" t="s">
        <v>267</v>
      </c>
      <c r="F85" s="61"/>
      <c r="G85" s="61">
        <v>352</v>
      </c>
      <c r="H85" s="61" t="s">
        <v>268</v>
      </c>
      <c r="I85" s="61"/>
      <c r="J85" s="61">
        <v>1821</v>
      </c>
      <c r="K85" s="62" t="s">
        <v>269</v>
      </c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28"/>
      <c r="W85" s="28"/>
      <c r="X85" s="28"/>
      <c r="Y85" s="28"/>
      <c r="Z85" s="28"/>
    </row>
    <row r="86" spans="1:26" ht="84">
      <c r="A86" s="58">
        <v>54</v>
      </c>
      <c r="B86" s="59" t="s">
        <v>270</v>
      </c>
      <c r="C86" s="60">
        <v>1</v>
      </c>
      <c r="D86" s="61">
        <v>33.979999999999997</v>
      </c>
      <c r="E86" s="62" t="s">
        <v>271</v>
      </c>
      <c r="F86" s="61">
        <v>12.49</v>
      </c>
      <c r="G86" s="61">
        <v>34</v>
      </c>
      <c r="H86" s="61" t="s">
        <v>272</v>
      </c>
      <c r="I86" s="61">
        <v>12</v>
      </c>
      <c r="J86" s="61">
        <v>316</v>
      </c>
      <c r="K86" s="62" t="s">
        <v>273</v>
      </c>
      <c r="L86" s="62"/>
      <c r="M86" s="62"/>
      <c r="N86" s="62"/>
      <c r="O86" s="62"/>
      <c r="P86" s="62"/>
      <c r="Q86" s="62"/>
      <c r="R86" s="62"/>
      <c r="S86" s="62"/>
      <c r="T86" s="62"/>
      <c r="U86" s="62">
        <v>38</v>
      </c>
      <c r="V86" s="28"/>
      <c r="W86" s="28"/>
      <c r="X86" s="28"/>
      <c r="Y86" s="28"/>
      <c r="Z86" s="28"/>
    </row>
    <row r="87" spans="1:26" ht="48">
      <c r="A87" s="58">
        <v>55</v>
      </c>
      <c r="B87" s="59" t="s">
        <v>274</v>
      </c>
      <c r="C87" s="60">
        <v>1</v>
      </c>
      <c r="D87" s="61">
        <v>721.46</v>
      </c>
      <c r="E87" s="62" t="s">
        <v>275</v>
      </c>
      <c r="F87" s="61"/>
      <c r="G87" s="61">
        <v>721</v>
      </c>
      <c r="H87" s="61" t="s">
        <v>276</v>
      </c>
      <c r="I87" s="61"/>
      <c r="J87" s="61">
        <v>2277</v>
      </c>
      <c r="K87" s="62" t="s">
        <v>277</v>
      </c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28"/>
      <c r="W87" s="28"/>
      <c r="X87" s="28"/>
      <c r="Y87" s="28"/>
      <c r="Z87" s="28"/>
    </row>
    <row r="88" spans="1:26" ht="60">
      <c r="A88" s="58">
        <v>56</v>
      </c>
      <c r="B88" s="59" t="s">
        <v>173</v>
      </c>
      <c r="C88" s="60">
        <v>1</v>
      </c>
      <c r="D88" s="61">
        <v>173</v>
      </c>
      <c r="E88" s="62" t="s">
        <v>174</v>
      </c>
      <c r="F88" s="61"/>
      <c r="G88" s="61">
        <v>173</v>
      </c>
      <c r="H88" s="61" t="s">
        <v>174</v>
      </c>
      <c r="I88" s="61"/>
      <c r="J88" s="61">
        <v>326</v>
      </c>
      <c r="K88" s="62" t="s">
        <v>175</v>
      </c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28"/>
      <c r="W88" s="28"/>
      <c r="X88" s="28"/>
      <c r="Y88" s="28"/>
      <c r="Z88" s="28"/>
    </row>
    <row r="89" spans="1:26" ht="17.850000000000001" customHeight="1">
      <c r="A89" s="63" t="s">
        <v>278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28"/>
      <c r="W89" s="28"/>
      <c r="X89" s="28"/>
      <c r="Y89" s="28"/>
      <c r="Z89" s="28"/>
    </row>
    <row r="90" spans="1:26" ht="60">
      <c r="A90" s="58">
        <v>57</v>
      </c>
      <c r="B90" s="59" t="s">
        <v>279</v>
      </c>
      <c r="C90" s="60">
        <v>20</v>
      </c>
      <c r="D90" s="61">
        <v>1.71</v>
      </c>
      <c r="E90" s="62" t="s">
        <v>280</v>
      </c>
      <c r="F90" s="61"/>
      <c r="G90" s="61">
        <v>34</v>
      </c>
      <c r="H90" s="61">
        <v>34</v>
      </c>
      <c r="I90" s="61"/>
      <c r="J90" s="61">
        <v>483</v>
      </c>
      <c r="K90" s="62">
        <v>483</v>
      </c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28"/>
      <c r="W90" s="28"/>
      <c r="X90" s="28"/>
      <c r="Y90" s="28"/>
      <c r="Z90" s="28"/>
    </row>
    <row r="91" spans="1:26" ht="72">
      <c r="A91" s="58">
        <v>58</v>
      </c>
      <c r="B91" s="59" t="s">
        <v>281</v>
      </c>
      <c r="C91" s="60">
        <v>1</v>
      </c>
      <c r="D91" s="61">
        <v>26.62</v>
      </c>
      <c r="E91" s="62" t="s">
        <v>282</v>
      </c>
      <c r="F91" s="61">
        <v>1.86</v>
      </c>
      <c r="G91" s="61">
        <v>27</v>
      </c>
      <c r="H91" s="61" t="s">
        <v>283</v>
      </c>
      <c r="I91" s="61">
        <v>2</v>
      </c>
      <c r="J91" s="61">
        <v>283</v>
      </c>
      <c r="K91" s="62" t="s">
        <v>284</v>
      </c>
      <c r="L91" s="62"/>
      <c r="M91" s="62"/>
      <c r="N91" s="62"/>
      <c r="O91" s="62"/>
      <c r="P91" s="62"/>
      <c r="Q91" s="62"/>
      <c r="R91" s="62"/>
      <c r="S91" s="62"/>
      <c r="T91" s="62"/>
      <c r="U91" s="62">
        <v>8</v>
      </c>
      <c r="V91" s="28"/>
      <c r="W91" s="28"/>
      <c r="X91" s="28"/>
      <c r="Y91" s="28"/>
      <c r="Z91" s="28"/>
    </row>
    <row r="92" spans="1:26" ht="72">
      <c r="A92" s="58">
        <v>59</v>
      </c>
      <c r="B92" s="59" t="s">
        <v>285</v>
      </c>
      <c r="C92" s="60">
        <v>1</v>
      </c>
      <c r="D92" s="61">
        <v>39.340000000000003</v>
      </c>
      <c r="E92" s="62" t="s">
        <v>286</v>
      </c>
      <c r="F92" s="61">
        <v>17.079999999999998</v>
      </c>
      <c r="G92" s="61">
        <v>39</v>
      </c>
      <c r="H92" s="61" t="s">
        <v>287</v>
      </c>
      <c r="I92" s="61">
        <v>17</v>
      </c>
      <c r="J92" s="61">
        <v>289</v>
      </c>
      <c r="K92" s="62" t="s">
        <v>288</v>
      </c>
      <c r="L92" s="62"/>
      <c r="M92" s="62"/>
      <c r="N92" s="62"/>
      <c r="O92" s="62"/>
      <c r="P92" s="62"/>
      <c r="Q92" s="62"/>
      <c r="R92" s="62"/>
      <c r="S92" s="62"/>
      <c r="T92" s="62"/>
      <c r="U92" s="62">
        <v>50</v>
      </c>
      <c r="V92" s="28"/>
      <c r="W92" s="28"/>
      <c r="X92" s="28"/>
      <c r="Y92" s="28"/>
      <c r="Z92" s="28"/>
    </row>
    <row r="93" spans="1:26" ht="60">
      <c r="A93" s="58">
        <v>60</v>
      </c>
      <c r="B93" s="59" t="s">
        <v>289</v>
      </c>
      <c r="C93" s="60" t="s">
        <v>290</v>
      </c>
      <c r="D93" s="61">
        <v>17.54</v>
      </c>
      <c r="E93" s="62">
        <v>4.99</v>
      </c>
      <c r="F93" s="61" t="s">
        <v>291</v>
      </c>
      <c r="G93" s="61">
        <v>25</v>
      </c>
      <c r="H93" s="61">
        <v>7</v>
      </c>
      <c r="I93" s="61" t="s">
        <v>292</v>
      </c>
      <c r="J93" s="61">
        <v>230</v>
      </c>
      <c r="K93" s="62">
        <v>102</v>
      </c>
      <c r="L93" s="62"/>
      <c r="M93" s="62"/>
      <c r="N93" s="62"/>
      <c r="O93" s="62"/>
      <c r="P93" s="62"/>
      <c r="Q93" s="62"/>
      <c r="R93" s="62"/>
      <c r="S93" s="62"/>
      <c r="T93" s="62"/>
      <c r="U93" s="62" t="s">
        <v>293</v>
      </c>
      <c r="V93" s="28"/>
      <c r="W93" s="28"/>
      <c r="X93" s="28"/>
      <c r="Y93" s="28"/>
      <c r="Z93" s="28"/>
    </row>
    <row r="94" spans="1:26" ht="60">
      <c r="A94" s="58">
        <v>61</v>
      </c>
      <c r="B94" s="59" t="s">
        <v>294</v>
      </c>
      <c r="C94" s="60">
        <v>1</v>
      </c>
      <c r="D94" s="61">
        <v>188.48</v>
      </c>
      <c r="E94" s="62" t="s">
        <v>295</v>
      </c>
      <c r="F94" s="61">
        <v>85.41</v>
      </c>
      <c r="G94" s="61">
        <v>188</v>
      </c>
      <c r="H94" s="61" t="s">
        <v>296</v>
      </c>
      <c r="I94" s="61">
        <v>85</v>
      </c>
      <c r="J94" s="61">
        <v>3628</v>
      </c>
      <c r="K94" s="62" t="s">
        <v>297</v>
      </c>
      <c r="L94" s="62"/>
      <c r="M94" s="62"/>
      <c r="N94" s="62"/>
      <c r="O94" s="62"/>
      <c r="P94" s="62"/>
      <c r="Q94" s="62"/>
      <c r="R94" s="62"/>
      <c r="S94" s="62"/>
      <c r="T94" s="62"/>
      <c r="U94" s="62">
        <v>310</v>
      </c>
      <c r="V94" s="28"/>
      <c r="W94" s="28"/>
      <c r="X94" s="28"/>
      <c r="Y94" s="28"/>
      <c r="Z94" s="28"/>
    </row>
    <row r="95" spans="1:26" ht="72">
      <c r="A95" s="58">
        <v>62</v>
      </c>
      <c r="B95" s="59" t="s">
        <v>298</v>
      </c>
      <c r="C95" s="60" t="s">
        <v>290</v>
      </c>
      <c r="D95" s="61">
        <v>7.79</v>
      </c>
      <c r="E95" s="62">
        <v>1.46</v>
      </c>
      <c r="F95" s="61" t="s">
        <v>299</v>
      </c>
      <c r="G95" s="61">
        <v>11</v>
      </c>
      <c r="H95" s="61">
        <v>2</v>
      </c>
      <c r="I95" s="61" t="s">
        <v>227</v>
      </c>
      <c r="J95" s="61">
        <v>93</v>
      </c>
      <c r="K95" s="62">
        <v>30</v>
      </c>
      <c r="L95" s="62"/>
      <c r="M95" s="62"/>
      <c r="N95" s="62"/>
      <c r="O95" s="62"/>
      <c r="P95" s="62"/>
      <c r="Q95" s="62"/>
      <c r="R95" s="62"/>
      <c r="S95" s="62"/>
      <c r="T95" s="62"/>
      <c r="U95" s="62" t="s">
        <v>300</v>
      </c>
      <c r="V95" s="28"/>
      <c r="W95" s="28"/>
      <c r="X95" s="28"/>
      <c r="Y95" s="28"/>
      <c r="Z95" s="28"/>
    </row>
    <row r="96" spans="1:26" ht="72">
      <c r="A96" s="65">
        <v>63</v>
      </c>
      <c r="B96" s="66" t="s">
        <v>301</v>
      </c>
      <c r="C96" s="67">
        <v>1</v>
      </c>
      <c r="D96" s="68">
        <v>968.45</v>
      </c>
      <c r="E96" s="69">
        <v>170.24</v>
      </c>
      <c r="F96" s="68" t="s">
        <v>302</v>
      </c>
      <c r="G96" s="68">
        <v>968</v>
      </c>
      <c r="H96" s="68">
        <v>170</v>
      </c>
      <c r="I96" s="68" t="s">
        <v>303</v>
      </c>
      <c r="J96" s="68">
        <v>8018</v>
      </c>
      <c r="K96" s="69">
        <v>2445</v>
      </c>
      <c r="L96" s="69"/>
      <c r="M96" s="69"/>
      <c r="N96" s="69"/>
      <c r="O96" s="69"/>
      <c r="P96" s="69"/>
      <c r="Q96" s="69"/>
      <c r="R96" s="69"/>
      <c r="S96" s="69"/>
      <c r="T96" s="69"/>
      <c r="U96" s="69" t="s">
        <v>304</v>
      </c>
      <c r="V96" s="28"/>
      <c r="W96" s="28"/>
      <c r="X96" s="28"/>
      <c r="Y96" s="28"/>
      <c r="Z96" s="28"/>
    </row>
    <row r="97" spans="1:26" ht="36">
      <c r="A97" s="70" t="s">
        <v>305</v>
      </c>
      <c r="B97" s="71"/>
      <c r="C97" s="71"/>
      <c r="D97" s="71"/>
      <c r="E97" s="71"/>
      <c r="F97" s="71"/>
      <c r="G97" s="61">
        <v>25780</v>
      </c>
      <c r="H97" s="61" t="s">
        <v>306</v>
      </c>
      <c r="I97" s="61" t="s">
        <v>307</v>
      </c>
      <c r="J97" s="61">
        <v>161094</v>
      </c>
      <c r="K97" s="62" t="s">
        <v>308</v>
      </c>
      <c r="L97" s="62"/>
      <c r="M97" s="62"/>
      <c r="N97" s="62"/>
      <c r="O97" s="62"/>
      <c r="P97" s="62"/>
      <c r="Q97" s="62"/>
      <c r="R97" s="62"/>
      <c r="S97" s="62"/>
      <c r="T97" s="62"/>
      <c r="U97" s="62" t="s">
        <v>309</v>
      </c>
      <c r="V97" s="28"/>
      <c r="W97" s="28"/>
      <c r="X97" s="28"/>
      <c r="Y97" s="28"/>
      <c r="Z97" s="28"/>
    </row>
    <row r="98" spans="1:26">
      <c r="A98" s="70" t="s">
        <v>310</v>
      </c>
      <c r="B98" s="71"/>
      <c r="C98" s="71"/>
      <c r="D98" s="71"/>
      <c r="E98" s="71"/>
      <c r="F98" s="71"/>
      <c r="G98" s="61">
        <v>27630</v>
      </c>
      <c r="H98" s="61"/>
      <c r="I98" s="61"/>
      <c r="J98" s="61">
        <v>175828</v>
      </c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28"/>
      <c r="W98" s="28"/>
      <c r="X98" s="28"/>
      <c r="Y98" s="28"/>
      <c r="Z98" s="28"/>
    </row>
    <row r="99" spans="1:26">
      <c r="A99" s="70" t="s">
        <v>311</v>
      </c>
      <c r="B99" s="71"/>
      <c r="C99" s="71"/>
      <c r="D99" s="71"/>
      <c r="E99" s="71"/>
      <c r="F99" s="71"/>
      <c r="G99" s="61"/>
      <c r="H99" s="61"/>
      <c r="I99" s="61"/>
      <c r="J99" s="61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28"/>
      <c r="W99" s="28"/>
      <c r="X99" s="28"/>
      <c r="Y99" s="28"/>
      <c r="Z99" s="28"/>
    </row>
    <row r="100" spans="1:26" ht="78" customHeight="1">
      <c r="A100" s="70" t="s">
        <v>312</v>
      </c>
      <c r="B100" s="71"/>
      <c r="C100" s="71"/>
      <c r="D100" s="71"/>
      <c r="E100" s="71"/>
      <c r="F100" s="71"/>
      <c r="G100" s="61">
        <v>1850</v>
      </c>
      <c r="H100" s="61">
        <v>488</v>
      </c>
      <c r="I100" s="61" t="s">
        <v>313</v>
      </c>
      <c r="J100" s="61">
        <v>14710</v>
      </c>
      <c r="K100" s="62">
        <v>7015</v>
      </c>
      <c r="L100" s="62"/>
      <c r="M100" s="62"/>
      <c r="N100" s="62"/>
      <c r="O100" s="62"/>
      <c r="P100" s="62"/>
      <c r="Q100" s="62"/>
      <c r="R100" s="62"/>
      <c r="S100" s="62"/>
      <c r="T100" s="62"/>
      <c r="U100" s="62" t="s">
        <v>314</v>
      </c>
      <c r="V100" s="28"/>
      <c r="W100" s="28"/>
      <c r="X100" s="28"/>
      <c r="Y100" s="28"/>
      <c r="Z100" s="28"/>
    </row>
    <row r="101" spans="1:26" ht="36">
      <c r="A101" s="70" t="s">
        <v>315</v>
      </c>
      <c r="B101" s="71"/>
      <c r="C101" s="71"/>
      <c r="D101" s="71"/>
      <c r="E101" s="71"/>
      <c r="F101" s="71"/>
      <c r="G101" s="61"/>
      <c r="H101" s="61"/>
      <c r="I101" s="61"/>
      <c r="J101" s="61">
        <v>24</v>
      </c>
      <c r="K101" s="62" t="s">
        <v>316</v>
      </c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28"/>
      <c r="W101" s="28"/>
      <c r="X101" s="28"/>
      <c r="Y101" s="28"/>
      <c r="Z101" s="28"/>
    </row>
    <row r="102" spans="1:26">
      <c r="A102" s="70" t="s">
        <v>317</v>
      </c>
      <c r="B102" s="71"/>
      <c r="C102" s="71"/>
      <c r="D102" s="71"/>
      <c r="E102" s="71"/>
      <c r="F102" s="71"/>
      <c r="G102" s="61"/>
      <c r="H102" s="61"/>
      <c r="I102" s="61"/>
      <c r="J102" s="61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28"/>
      <c r="W102" s="28"/>
      <c r="X102" s="28"/>
      <c r="Y102" s="28"/>
      <c r="Z102" s="28"/>
    </row>
    <row r="103" spans="1:26">
      <c r="A103" s="70" t="s">
        <v>318</v>
      </c>
      <c r="B103" s="71"/>
      <c r="C103" s="71"/>
      <c r="D103" s="71"/>
      <c r="E103" s="71"/>
      <c r="F103" s="71"/>
      <c r="G103" s="61">
        <v>3527</v>
      </c>
      <c r="H103" s="61"/>
      <c r="I103" s="61"/>
      <c r="J103" s="61">
        <v>50676</v>
      </c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28"/>
      <c r="W103" s="28"/>
      <c r="X103" s="28"/>
      <c r="Y103" s="28"/>
      <c r="Z103" s="28"/>
    </row>
    <row r="104" spans="1:26">
      <c r="A104" s="70" t="s">
        <v>319</v>
      </c>
      <c r="B104" s="71"/>
      <c r="C104" s="71"/>
      <c r="D104" s="71"/>
      <c r="E104" s="71"/>
      <c r="F104" s="71"/>
      <c r="G104" s="61">
        <v>16537</v>
      </c>
      <c r="H104" s="61"/>
      <c r="I104" s="61"/>
      <c r="J104" s="61">
        <v>87567</v>
      </c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28"/>
      <c r="W104" s="28"/>
      <c r="X104" s="28"/>
      <c r="Y104" s="28"/>
      <c r="Z104" s="28"/>
    </row>
    <row r="105" spans="1:26">
      <c r="A105" s="70" t="s">
        <v>320</v>
      </c>
      <c r="B105" s="71"/>
      <c r="C105" s="71"/>
      <c r="D105" s="71"/>
      <c r="E105" s="71"/>
      <c r="F105" s="71"/>
      <c r="G105" s="61">
        <v>8162</v>
      </c>
      <c r="H105" s="61"/>
      <c r="I105" s="61"/>
      <c r="J105" s="61">
        <v>46172</v>
      </c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28"/>
      <c r="W105" s="28"/>
      <c r="X105" s="28"/>
      <c r="Y105" s="28"/>
      <c r="Z105" s="28"/>
    </row>
    <row r="106" spans="1:26">
      <c r="A106" s="72" t="s">
        <v>321</v>
      </c>
      <c r="B106" s="73"/>
      <c r="C106" s="73"/>
      <c r="D106" s="73"/>
      <c r="E106" s="73"/>
      <c r="F106" s="73"/>
      <c r="G106" s="74">
        <v>4020</v>
      </c>
      <c r="H106" s="74"/>
      <c r="I106" s="74"/>
      <c r="J106" s="74">
        <v>49109</v>
      </c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28"/>
      <c r="W106" s="28"/>
      <c r="X106" s="28"/>
      <c r="Y106" s="28"/>
      <c r="Z106" s="28"/>
    </row>
    <row r="107" spans="1:26">
      <c r="A107" s="72" t="s">
        <v>322</v>
      </c>
      <c r="B107" s="73"/>
      <c r="C107" s="73"/>
      <c r="D107" s="73"/>
      <c r="E107" s="73"/>
      <c r="F107" s="73"/>
      <c r="G107" s="74">
        <v>2581</v>
      </c>
      <c r="H107" s="74"/>
      <c r="I107" s="74"/>
      <c r="J107" s="74">
        <v>29656</v>
      </c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"/>
      <c r="W107" s="28"/>
      <c r="X107" s="28"/>
      <c r="Y107" s="28"/>
      <c r="Z107" s="28"/>
    </row>
    <row r="108" spans="1:26">
      <c r="A108" s="72" t="s">
        <v>323</v>
      </c>
      <c r="B108" s="73"/>
      <c r="C108" s="73"/>
      <c r="D108" s="73"/>
      <c r="E108" s="73"/>
      <c r="F108" s="73"/>
      <c r="G108" s="74"/>
      <c r="H108" s="74"/>
      <c r="I108" s="74"/>
      <c r="J108" s="74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"/>
      <c r="W108" s="28"/>
      <c r="X108" s="28"/>
      <c r="Y108" s="28"/>
      <c r="Z108" s="28"/>
    </row>
    <row r="109" spans="1:26">
      <c r="A109" s="70" t="s">
        <v>324</v>
      </c>
      <c r="B109" s="71"/>
      <c r="C109" s="71"/>
      <c r="D109" s="71"/>
      <c r="E109" s="71"/>
      <c r="F109" s="71"/>
      <c r="G109" s="61">
        <v>33893</v>
      </c>
      <c r="H109" s="61"/>
      <c r="I109" s="61"/>
      <c r="J109" s="61">
        <v>250809</v>
      </c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28"/>
      <c r="W109" s="28"/>
      <c r="X109" s="28"/>
      <c r="Y109" s="28"/>
      <c r="Z109" s="28"/>
    </row>
    <row r="110" spans="1:26">
      <c r="A110" s="70" t="s">
        <v>325</v>
      </c>
      <c r="B110" s="71"/>
      <c r="C110" s="71"/>
      <c r="D110" s="71"/>
      <c r="E110" s="71"/>
      <c r="F110" s="71"/>
      <c r="G110" s="61">
        <v>338</v>
      </c>
      <c r="H110" s="61"/>
      <c r="I110" s="61"/>
      <c r="J110" s="61">
        <v>3784</v>
      </c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28"/>
      <c r="W110" s="28"/>
      <c r="X110" s="28"/>
      <c r="Y110" s="28"/>
      <c r="Z110" s="28"/>
    </row>
    <row r="111" spans="1:26">
      <c r="A111" s="70" t="s">
        <v>326</v>
      </c>
      <c r="B111" s="71"/>
      <c r="C111" s="71"/>
      <c r="D111" s="71"/>
      <c r="E111" s="71"/>
      <c r="F111" s="71"/>
      <c r="G111" s="61">
        <v>34231</v>
      </c>
      <c r="H111" s="61"/>
      <c r="I111" s="61"/>
      <c r="J111" s="61">
        <v>254593</v>
      </c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28"/>
      <c r="W111" s="28"/>
      <c r="X111" s="28"/>
      <c r="Y111" s="28"/>
      <c r="Z111" s="28"/>
    </row>
    <row r="112" spans="1:26">
      <c r="A112" s="76" t="s">
        <v>327</v>
      </c>
      <c r="B112" s="77"/>
      <c r="C112" s="77"/>
      <c r="D112" s="77"/>
      <c r="E112" s="77"/>
      <c r="F112" s="77"/>
      <c r="G112" s="78">
        <v>34231</v>
      </c>
      <c r="H112" s="78"/>
      <c r="I112" s="78"/>
      <c r="J112" s="78">
        <v>254593</v>
      </c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28"/>
      <c r="W112" s="28"/>
      <c r="X112" s="28"/>
      <c r="Y112" s="28"/>
      <c r="Z112" s="28"/>
    </row>
    <row r="113" spans="1:26" ht="36">
      <c r="A113" s="70" t="s">
        <v>328</v>
      </c>
      <c r="B113" s="71"/>
      <c r="C113" s="71"/>
      <c r="D113" s="71"/>
      <c r="E113" s="71"/>
      <c r="F113" s="71"/>
      <c r="G113" s="61">
        <v>25780</v>
      </c>
      <c r="H113" s="61" t="s">
        <v>306</v>
      </c>
      <c r="I113" s="61" t="s">
        <v>307</v>
      </c>
      <c r="J113" s="61">
        <v>161094</v>
      </c>
      <c r="K113" s="62" t="s">
        <v>308</v>
      </c>
      <c r="L113" s="62"/>
      <c r="M113" s="62"/>
      <c r="N113" s="62"/>
      <c r="O113" s="62"/>
      <c r="P113" s="62"/>
      <c r="Q113" s="62"/>
      <c r="R113" s="62"/>
      <c r="S113" s="62"/>
      <c r="T113" s="62"/>
      <c r="U113" s="62" t="s">
        <v>309</v>
      </c>
      <c r="V113" s="28"/>
      <c r="W113" s="28"/>
      <c r="X113" s="28"/>
      <c r="Y113" s="28"/>
      <c r="Z113" s="28"/>
    </row>
    <row r="114" spans="1:26">
      <c r="A114" s="70" t="s">
        <v>329</v>
      </c>
      <c r="B114" s="71"/>
      <c r="C114" s="71"/>
      <c r="D114" s="71"/>
      <c r="E114" s="71"/>
      <c r="F114" s="71"/>
      <c r="G114" s="61">
        <v>27630</v>
      </c>
      <c r="H114" s="61"/>
      <c r="I114" s="61"/>
      <c r="J114" s="61">
        <v>175828</v>
      </c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28"/>
      <c r="W114" s="28"/>
      <c r="X114" s="28"/>
      <c r="Y114" s="28"/>
      <c r="Z114" s="28"/>
    </row>
    <row r="115" spans="1:26">
      <c r="A115" s="70" t="s">
        <v>311</v>
      </c>
      <c r="B115" s="71"/>
      <c r="C115" s="71"/>
      <c r="D115" s="71"/>
      <c r="E115" s="71"/>
      <c r="F115" s="71"/>
      <c r="G115" s="61"/>
      <c r="H115" s="61"/>
      <c r="I115" s="61"/>
      <c r="J115" s="61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28"/>
      <c r="W115" s="28"/>
      <c r="X115" s="28"/>
      <c r="Y115" s="28"/>
      <c r="Z115" s="28"/>
    </row>
    <row r="116" spans="1:26" ht="78" customHeight="1">
      <c r="A116" s="70" t="s">
        <v>312</v>
      </c>
      <c r="B116" s="71"/>
      <c r="C116" s="71"/>
      <c r="D116" s="71"/>
      <c r="E116" s="71"/>
      <c r="F116" s="71"/>
      <c r="G116" s="61">
        <v>1850</v>
      </c>
      <c r="H116" s="61">
        <v>488</v>
      </c>
      <c r="I116" s="61" t="s">
        <v>313</v>
      </c>
      <c r="J116" s="61">
        <v>14710</v>
      </c>
      <c r="K116" s="62">
        <v>7015</v>
      </c>
      <c r="L116" s="62"/>
      <c r="M116" s="62"/>
      <c r="N116" s="62"/>
      <c r="O116" s="62"/>
      <c r="P116" s="62"/>
      <c r="Q116" s="62"/>
      <c r="R116" s="62"/>
      <c r="S116" s="62"/>
      <c r="T116" s="62"/>
      <c r="U116" s="62" t="s">
        <v>314</v>
      </c>
      <c r="V116" s="28"/>
      <c r="W116" s="28"/>
      <c r="X116" s="28"/>
      <c r="Y116" s="28"/>
      <c r="Z116" s="28"/>
    </row>
    <row r="117" spans="1:26" ht="36">
      <c r="A117" s="70" t="s">
        <v>315</v>
      </c>
      <c r="B117" s="71"/>
      <c r="C117" s="71"/>
      <c r="D117" s="71"/>
      <c r="E117" s="71"/>
      <c r="F117" s="71"/>
      <c r="G117" s="61"/>
      <c r="H117" s="61"/>
      <c r="I117" s="61"/>
      <c r="J117" s="61">
        <v>24</v>
      </c>
      <c r="K117" s="62" t="s">
        <v>316</v>
      </c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28"/>
      <c r="W117" s="28"/>
      <c r="X117" s="28"/>
      <c r="Y117" s="28"/>
      <c r="Z117" s="28"/>
    </row>
    <row r="118" spans="1:26">
      <c r="A118" s="70" t="s">
        <v>317</v>
      </c>
      <c r="B118" s="71"/>
      <c r="C118" s="71"/>
      <c r="D118" s="71"/>
      <c r="E118" s="71"/>
      <c r="F118" s="71"/>
      <c r="G118" s="61"/>
      <c r="H118" s="61"/>
      <c r="I118" s="61"/>
      <c r="J118" s="61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28"/>
      <c r="W118" s="28"/>
      <c r="X118" s="28"/>
      <c r="Y118" s="28"/>
      <c r="Z118" s="28"/>
    </row>
    <row r="119" spans="1:26">
      <c r="A119" s="70" t="s">
        <v>318</v>
      </c>
      <c r="B119" s="71"/>
      <c r="C119" s="71"/>
      <c r="D119" s="71"/>
      <c r="E119" s="71"/>
      <c r="F119" s="71"/>
      <c r="G119" s="61">
        <v>3527</v>
      </c>
      <c r="H119" s="61"/>
      <c r="I119" s="61"/>
      <c r="J119" s="61">
        <v>50676</v>
      </c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28"/>
      <c r="W119" s="28"/>
      <c r="X119" s="28"/>
      <c r="Y119" s="28"/>
      <c r="Z119" s="28"/>
    </row>
    <row r="120" spans="1:26">
      <c r="A120" s="70" t="s">
        <v>319</v>
      </c>
      <c r="B120" s="71"/>
      <c r="C120" s="71"/>
      <c r="D120" s="71"/>
      <c r="E120" s="71"/>
      <c r="F120" s="71"/>
      <c r="G120" s="61">
        <v>16537</v>
      </c>
      <c r="H120" s="61"/>
      <c r="I120" s="61"/>
      <c r="J120" s="61">
        <v>87567</v>
      </c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28"/>
      <c r="W120" s="28"/>
      <c r="X120" s="28"/>
      <c r="Y120" s="28"/>
      <c r="Z120" s="28"/>
    </row>
    <row r="121" spans="1:26">
      <c r="A121" s="70" t="s">
        <v>320</v>
      </c>
      <c r="B121" s="71"/>
      <c r="C121" s="71"/>
      <c r="D121" s="71"/>
      <c r="E121" s="71"/>
      <c r="F121" s="71"/>
      <c r="G121" s="61">
        <v>8162</v>
      </c>
      <c r="H121" s="61"/>
      <c r="I121" s="61"/>
      <c r="J121" s="61">
        <v>46172</v>
      </c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28"/>
      <c r="W121" s="28"/>
      <c r="X121" s="28"/>
      <c r="Y121" s="28"/>
      <c r="Z121" s="28"/>
    </row>
    <row r="122" spans="1:26">
      <c r="A122" s="72" t="s">
        <v>321</v>
      </c>
      <c r="B122" s="73"/>
      <c r="C122" s="73"/>
      <c r="D122" s="73"/>
      <c r="E122" s="73"/>
      <c r="F122" s="73"/>
      <c r="G122" s="74">
        <v>4020</v>
      </c>
      <c r="H122" s="74"/>
      <c r="I122" s="74"/>
      <c r="J122" s="74">
        <v>49109</v>
      </c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28"/>
      <c r="W122" s="28"/>
      <c r="X122" s="28"/>
      <c r="Y122" s="28"/>
      <c r="Z122" s="28"/>
    </row>
    <row r="123" spans="1:26">
      <c r="A123" s="72" t="s">
        <v>322</v>
      </c>
      <c r="B123" s="73"/>
      <c r="C123" s="73"/>
      <c r="D123" s="73"/>
      <c r="E123" s="73"/>
      <c r="F123" s="73"/>
      <c r="G123" s="74">
        <v>2581</v>
      </c>
      <c r="H123" s="74"/>
      <c r="I123" s="74"/>
      <c r="J123" s="74">
        <v>29656</v>
      </c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28"/>
      <c r="W123" s="28"/>
      <c r="X123" s="28"/>
      <c r="Y123" s="28"/>
      <c r="Z123" s="28"/>
    </row>
    <row r="124" spans="1:26">
      <c r="A124" s="72" t="s">
        <v>330</v>
      </c>
      <c r="B124" s="73"/>
      <c r="C124" s="73"/>
      <c r="D124" s="73"/>
      <c r="E124" s="73"/>
      <c r="F124" s="73"/>
      <c r="G124" s="74"/>
      <c r="H124" s="74"/>
      <c r="I124" s="74"/>
      <c r="J124" s="74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28"/>
      <c r="W124" s="28"/>
      <c r="X124" s="28"/>
      <c r="Y124" s="28"/>
      <c r="Z124" s="28"/>
    </row>
    <row r="125" spans="1:26">
      <c r="A125" s="70" t="s">
        <v>324</v>
      </c>
      <c r="B125" s="71"/>
      <c r="C125" s="71"/>
      <c r="D125" s="71"/>
      <c r="E125" s="71"/>
      <c r="F125" s="71"/>
      <c r="G125" s="61">
        <v>33893</v>
      </c>
      <c r="H125" s="61"/>
      <c r="I125" s="61"/>
      <c r="J125" s="61">
        <v>250809</v>
      </c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28"/>
      <c r="W125" s="28"/>
      <c r="X125" s="28"/>
      <c r="Y125" s="28"/>
      <c r="Z125" s="28"/>
    </row>
    <row r="126" spans="1:26">
      <c r="A126" s="70" t="s">
        <v>325</v>
      </c>
      <c r="B126" s="71"/>
      <c r="C126" s="71"/>
      <c r="D126" s="71"/>
      <c r="E126" s="71"/>
      <c r="F126" s="71"/>
      <c r="G126" s="61">
        <v>338</v>
      </c>
      <c r="H126" s="61"/>
      <c r="I126" s="61"/>
      <c r="J126" s="61">
        <v>3784</v>
      </c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28"/>
      <c r="W126" s="28"/>
      <c r="X126" s="28"/>
      <c r="Y126" s="28"/>
      <c r="Z126" s="28"/>
    </row>
    <row r="127" spans="1:26">
      <c r="A127" s="70" t="s">
        <v>326</v>
      </c>
      <c r="B127" s="71"/>
      <c r="C127" s="71"/>
      <c r="D127" s="71"/>
      <c r="E127" s="71"/>
      <c r="F127" s="71"/>
      <c r="G127" s="61">
        <v>34231</v>
      </c>
      <c r="H127" s="61"/>
      <c r="I127" s="61"/>
      <c r="J127" s="61">
        <v>254593</v>
      </c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28"/>
      <c r="W127" s="28"/>
      <c r="X127" s="28"/>
      <c r="Y127" s="28"/>
      <c r="Z127" s="28"/>
    </row>
    <row r="128" spans="1:26">
      <c r="A128" s="72" t="s">
        <v>331</v>
      </c>
      <c r="B128" s="73"/>
      <c r="C128" s="73"/>
      <c r="D128" s="73"/>
      <c r="E128" s="73"/>
      <c r="F128" s="73"/>
      <c r="G128" s="74">
        <v>34231</v>
      </c>
      <c r="H128" s="74"/>
      <c r="I128" s="74"/>
      <c r="J128" s="74">
        <v>254593</v>
      </c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"/>
      <c r="W128" s="28"/>
      <c r="X128" s="28"/>
      <c r="Y128" s="28"/>
      <c r="Z128" s="28"/>
    </row>
    <row r="129" spans="1:26">
      <c r="A129" s="23"/>
      <c r="B129" s="24"/>
      <c r="C129" s="25"/>
      <c r="D129" s="26"/>
      <c r="E129" s="27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8"/>
      <c r="W129" s="28"/>
      <c r="X129" s="28"/>
      <c r="Y129" s="28"/>
      <c r="Z129" s="28"/>
    </row>
    <row r="130" spans="1:26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8"/>
      <c r="W130" s="28"/>
      <c r="X130" s="28"/>
      <c r="Y130" s="28"/>
      <c r="Z130" s="28"/>
    </row>
    <row r="131" spans="1:26">
      <c r="A131" s="29"/>
      <c r="B131" s="33" t="s">
        <v>24</v>
      </c>
      <c r="C131" s="34"/>
      <c r="D131" s="35"/>
      <c r="E131" s="35"/>
      <c r="F131" s="34"/>
      <c r="G131" s="36">
        <f>IF(ISBLANK(X20),"",ROUND(Y20/X20,2)*100)</f>
        <v>113.99999999999999</v>
      </c>
      <c r="H131" s="4"/>
      <c r="I131" s="4"/>
      <c r="J131" s="36">
        <f>IF(ISBLANK(X21),"",ROUND(Y21/X21,2)*100)</f>
        <v>97</v>
      </c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28"/>
      <c r="W131" s="28"/>
      <c r="X131" s="28"/>
      <c r="Y131" s="28"/>
      <c r="Z131" s="28"/>
    </row>
    <row r="132" spans="1:26">
      <c r="A132" s="29"/>
      <c r="B132" s="33" t="s">
        <v>25</v>
      </c>
      <c r="C132" s="34"/>
      <c r="D132" s="35"/>
      <c r="E132" s="35"/>
      <c r="F132" s="34"/>
      <c r="G132" s="19">
        <f>IF(ISBLANK(X20),"",ROUND(Z20/X20,2)*100)</f>
        <v>73</v>
      </c>
      <c r="H132" s="6"/>
      <c r="I132" s="6"/>
      <c r="J132" s="19">
        <f>IF(ISBLANK(X21),"",ROUND(Z21/X21,2)*100)</f>
        <v>59</v>
      </c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28"/>
      <c r="W132" s="28"/>
      <c r="X132" s="28"/>
      <c r="Y132" s="28"/>
      <c r="Z132" s="28"/>
    </row>
    <row r="133" spans="1:26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28"/>
      <c r="W133" s="28"/>
      <c r="X133" s="28"/>
      <c r="Y133" s="28"/>
      <c r="Z133" s="28"/>
    </row>
    <row r="134" spans="1:26">
      <c r="A134" s="37" t="s">
        <v>35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30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37" t="s">
        <v>36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2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6"/>
      <c r="W137" s="6"/>
      <c r="X137" s="6"/>
      <c r="Y137" s="6"/>
      <c r="Z137" s="6"/>
    </row>
    <row r="138" spans="1:26">
      <c r="V138" s="30"/>
      <c r="W138" s="30"/>
      <c r="X138" s="30"/>
      <c r="Y138" s="30"/>
      <c r="Z138" s="30"/>
    </row>
  </sheetData>
  <mergeCells count="61">
    <mergeCell ref="A128:F128"/>
    <mergeCell ref="A123:F123"/>
    <mergeCell ref="A124:F124"/>
    <mergeCell ref="A125:F125"/>
    <mergeCell ref="A126:F126"/>
    <mergeCell ref="A127:F127"/>
    <mergeCell ref="A118:F118"/>
    <mergeCell ref="A119:F119"/>
    <mergeCell ref="A120:F120"/>
    <mergeCell ref="A121:F121"/>
    <mergeCell ref="A122:F122"/>
    <mergeCell ref="A113:F113"/>
    <mergeCell ref="A114:F114"/>
    <mergeCell ref="A115:F115"/>
    <mergeCell ref="A116:F116"/>
    <mergeCell ref="A117:F117"/>
    <mergeCell ref="A108:F108"/>
    <mergeCell ref="A109:F109"/>
    <mergeCell ref="A110:F110"/>
    <mergeCell ref="A111:F111"/>
    <mergeCell ref="A112:F112"/>
    <mergeCell ref="A103:F103"/>
    <mergeCell ref="A104:F104"/>
    <mergeCell ref="A105:F105"/>
    <mergeCell ref="A106:F106"/>
    <mergeCell ref="A107:F107"/>
    <mergeCell ref="A98:F98"/>
    <mergeCell ref="A99:F99"/>
    <mergeCell ref="A100:F100"/>
    <mergeCell ref="A101:F101"/>
    <mergeCell ref="A102:F102"/>
    <mergeCell ref="A30:U30"/>
    <mergeCell ref="A43:U43"/>
    <mergeCell ref="A53:U53"/>
    <mergeCell ref="A89:U89"/>
    <mergeCell ref="A97:F97"/>
    <mergeCell ref="A11:U11"/>
    <mergeCell ref="A12:U12"/>
    <mergeCell ref="A13:U13"/>
    <mergeCell ref="A14:U14"/>
    <mergeCell ref="J16:U16"/>
    <mergeCell ref="A26:A28"/>
    <mergeCell ref="B26:B28"/>
    <mergeCell ref="C26:C28"/>
    <mergeCell ref="D26:F26"/>
    <mergeCell ref="D27:D28"/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  <mergeCell ref="J26:U26"/>
    <mergeCell ref="G27:G28"/>
    <mergeCell ref="J18:K18"/>
    <mergeCell ref="J19:K19"/>
    <mergeCell ref="G17:H1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comp2</cp:lastModifiedBy>
  <cp:lastPrinted>2011-09-08T07:56:05Z</cp:lastPrinted>
  <dcterms:created xsi:type="dcterms:W3CDTF">2003-01-28T12:33:10Z</dcterms:created>
  <dcterms:modified xsi:type="dcterms:W3CDTF">2020-02-20T08:39:58Z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