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og-41\внешняя\1.ЗАКУПКИ_с_05.2020\142СМР. 50 лет ВЛКСМ,  22-2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46" i="8"/>
  <c r="G146" i="8"/>
  <c r="J145" i="8"/>
  <c r="G145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4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4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50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<sst xmlns="http://schemas.openxmlformats.org/spreadsheetml/2006/main" count="480" uniqueCount="412">
  <si>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</si>
  <si>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</si>
  <si>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</si>
  <si>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</si>
  <si>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</si>
  <si>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</si>
  <si>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</si>
  <si>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</si>
  <si>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</si>
  <si>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</si>
  <si>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</si>
  <si>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</si>
  <si>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</si>
  <si>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</si>
  <si>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</si>
  <si>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</si>
  <si>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</si>
  <si>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</si>
  <si>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</si>
  <si>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</si>
  <si>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</si>
  <si>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</si>
  <si>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</si>
  <si>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</si>
  <si>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</si>
  <si>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</si>
  <si>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</si>
  <si>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</si>
  <si>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</si>
  <si>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_________________ //</t>
  </si>
  <si>
    <t>Стройка:"Газопровод низкого давления от точки врезки до границ земельного участка собственника по адресу: с. Долгодеревенское ул. 50 лет ВЛКСМ д. 22-2"</t>
  </si>
  <si>
    <t>Объект:"Газопровод низкого давления от точки врезки до границ земельного участка собственника по адресу: с. Долгодеревенское ул. 50 лет ВЛКСМ д. 22-2"</t>
  </si>
  <si>
    <t>на Долгая 50 лет ВЛКСМ 22-2</t>
  </si>
  <si>
    <t>Основание:проект 3073-20-ТП-ГСН.С</t>
  </si>
  <si>
    <t>Составлена в базисных ценах на 01.2000 г. и текущих ценах на 1 квартал 2020г.</t>
  </si>
  <si>
    <t>Составил:  _________________ /Гоппе Н.С./</t>
  </si>
  <si>
    <t>Проверил:  _________________ //</t>
  </si>
  <si>
    <t>Раздел 1. НАДЗЕМНЫЙ ГАЗОПРОВОД</t>
  </si>
  <si>
    <t>ТЕР24-02-041-05
Надземная прокладка стальных газопроводов на металлических опорах, условный диаметр газопровода: 150 мм
100 м газопровода
3 532,84 = 3 987,51 - 0,0042 x 30 400,00 - 0,0007 x 14 540,00 - 0,011 x 27 280,00 - 0,0013 x 12 870,00</t>
  </si>
  <si>
    <t>0,14
14/100</t>
  </si>
  <si>
    <t>491,32
_____
125,27</t>
  </si>
  <si>
    <t>2916,25
_____
353,03</t>
  </si>
  <si>
    <t>69
_____
18</t>
  </si>
  <si>
    <t>408
_____
49</t>
  </si>
  <si>
    <t>983
_____
92</t>
  </si>
  <si>
    <t>2330
_____
707</t>
  </si>
  <si>
    <t>ТССЦ-103-0176
Трубы стальные электросварные прямошовные со снятой фаской из стали марок БСт2кп-БСт4кп и БСт2пс-БСт4пс наружный диаметр 159 мм, толщина стенки 4,5 мм
м</t>
  </si>
  <si>
    <t>14,14
14*1,01</t>
  </si>
  <si>
    <t xml:space="preserve">
_____
113</t>
  </si>
  <si>
    <t xml:space="preserve">
_____
1598</t>
  </si>
  <si>
    <t xml:space="preserve">
_____
10088</t>
  </si>
  <si>
    <t>ТЕР24-02-041-01
Надземная прокладка стальных газопроводов на металлических опорах, условный диаметр газопровода: 50 мм
100 м газопровода
1 868,37 = 2 025,21 - 0,0014 x 30 400,00 - 0,00022 x 14 540,00 - 0,0036 x 27 280,00 - 0,001 x 12 870,00</t>
  </si>
  <si>
    <t>0,087
8,7/100</t>
  </si>
  <si>
    <t>232,58
_____
43,89</t>
  </si>
  <si>
    <t>1591,9
_____
205,71</t>
  </si>
  <si>
    <t>20
_____
5</t>
  </si>
  <si>
    <t>138
_____
18</t>
  </si>
  <si>
    <t>289
_____
19</t>
  </si>
  <si>
    <t>814
_____
256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</si>
  <si>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</si>
  <si>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8,787
8,7*1,01</t>
  </si>
  <si>
    <t xml:space="preserve">
_____
30,2</t>
  </si>
  <si>
    <t xml:space="preserve">
_____
265</t>
  </si>
  <si>
    <t xml:space="preserve">
_____
1684</t>
  </si>
  <si>
    <t>ТЕР16-02-003-04
Прокладка трубопроводов газоснабжения из стальных водогазопроводных неоцинкованных труб диаметром: 32 мм
100 м трубопровода
4 107,40 = 4 131,38 - 0,00044 x 18 320,00 - 0,00053 x 30 040,00</t>
  </si>
  <si>
    <t>0,015
1,5/100</t>
  </si>
  <si>
    <t>375,87
_____
3663,92</t>
  </si>
  <si>
    <t>67,61
_____
2,45</t>
  </si>
  <si>
    <t>6
_____
55</t>
  </si>
  <si>
    <t>81
_____
257</t>
  </si>
  <si>
    <t>6
_____
1</t>
  </si>
  <si>
    <t>ТЕР13-03-002-04
Огрунтовка металлических поверхностей за один раз: грунтовкой ГФ-021
100 м2 окрашиваемой поверхности</t>
  </si>
  <si>
    <t>0,17395
(14*3,14*0,159+8,7*3,14*0,057+1,5*3,14*0,032)*2/100</t>
  </si>
  <si>
    <t>71,47
_____
250,36</t>
  </si>
  <si>
    <t>10,15
_____
0,12</t>
  </si>
  <si>
    <t>12
_____
44</t>
  </si>
  <si>
    <t>178
_____
138</t>
  </si>
  <si>
    <t>ТЕР13-03-004-26
Окраска металлических огрунтованных поверхностей: эмалью ПФ-115
100 м2 окрашиваемой поверхности</t>
  </si>
  <si>
    <t>43,93
_____
388,48</t>
  </si>
  <si>
    <t>6,8
_____
0,12</t>
  </si>
  <si>
    <t>8
_____
67</t>
  </si>
  <si>
    <t>109
_____
216</t>
  </si>
  <si>
    <t>ТЕР13-06-003-01
Очистка поверхности щетками
1 м2 очищаемой поверхности</t>
  </si>
  <si>
    <t>8,697486
14*3,14*0,159+8,7*3,14*0,057+1,5*3,14*0,032</t>
  </si>
  <si>
    <t>ТЕР22-03-001-05
Установка фасонных частей стальных сварных диаметром: 100-250 мм (отводы, переходы, заглушки)
1 т фасонных частей
17 726,43 = 31 686,43 - 1 x 13 960,00</t>
  </si>
  <si>
    <t>0,0184
18,4/1000</t>
  </si>
  <si>
    <t>4960,28
_____
959,4</t>
  </si>
  <si>
    <t>11806,75
_____
1684,6</t>
  </si>
  <si>
    <t>91
_____
18</t>
  </si>
  <si>
    <t>217
_____
31</t>
  </si>
  <si>
    <t>1305
_____
129</t>
  </si>
  <si>
    <t>1399
_____
443</t>
  </si>
  <si>
    <t>ТССЦ-507-1974
Отводы 90 град. с радиусом кривизны R=1,5 Ду на Ру до 16 МПа (160 кгс/см2), диаметром условного прохода 50 мм, наружным диаметром 57 мм, толщиной стенки 4 мм
шт.</t>
  </si>
  <si>
    <t xml:space="preserve">
_____
22,8</t>
  </si>
  <si>
    <t xml:space="preserve">
_____
23</t>
  </si>
  <si>
    <t xml:space="preserve">
_____
83</t>
  </si>
  <si>
    <t>ТССЦ-507-1994
Отводы 90 град. с радиусом кривизны R=1,5 Ду на Ру до 16 МПа (160 кгс/см2), диаметром условного прохода 150 мм, наружным диаметром 159 мм, толщиной стенки 4,5 мм
шт.</t>
  </si>
  <si>
    <t xml:space="preserve">
_____
173</t>
  </si>
  <si>
    <t xml:space="preserve">
_____
346</t>
  </si>
  <si>
    <t xml:space="preserve">
_____
1403</t>
  </si>
  <si>
    <t>ТССЦ-507-2316
Переходы концентрические на Ру до 16 МПа (160 кгс/см2) диаметром условного прохода 150х50 мм, наружным диаметром и толщиной стенки 159х4,5-57х3 мм
шт.</t>
  </si>
  <si>
    <t xml:space="preserve">
_____
106</t>
  </si>
  <si>
    <t xml:space="preserve">
_____
212</t>
  </si>
  <si>
    <t xml:space="preserve">
_____
562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</si>
  <si>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</si>
  <si>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</si>
  <si>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43</t>
  </si>
  <si>
    <t xml:space="preserve">
_____
37</t>
  </si>
  <si>
    <t>ТЕР01-02-031-04
Бурение ям глубиной до 2 м бурильно-крановыми машинами: на автомобиле, группа грунтов 2
100 ям</t>
  </si>
  <si>
    <t>0,02
2/100</t>
  </si>
  <si>
    <t>2276,31
_____
232,59</t>
  </si>
  <si>
    <t>46
_____
5</t>
  </si>
  <si>
    <t>316
_____
67</t>
  </si>
  <si>
    <t>ТЕР06-01-001-13
Устройство фундаментов-столбов: бетонных
100 м3 бетона, бутобетона и железобетона в деле</t>
  </si>
  <si>
    <t>0,008
0,8/100</t>
  </si>
  <si>
    <t>6449,24
_____
6374,53</t>
  </si>
  <si>
    <t>1934,99
_____
302,95</t>
  </si>
  <si>
    <t>52
_____
51</t>
  </si>
  <si>
    <t>15
_____
2</t>
  </si>
  <si>
    <t>738
_____
303</t>
  </si>
  <si>
    <t>91
_____
35</t>
  </si>
  <si>
    <t>ТССЦ-401-0025
Бетон тяжелый, крупность заполнителя более 40 мм, класс В12,5 (М150)
м3</t>
  </si>
  <si>
    <t>0,816
0,8*1,02</t>
  </si>
  <si>
    <t xml:space="preserve">
_____
578</t>
  </si>
  <si>
    <t xml:space="preserve">
_____
472</t>
  </si>
  <si>
    <t xml:space="preserve">
_____
2406</t>
  </si>
  <si>
    <t>ТЕР09-03-012-12
Монтаж опорных стоек для пролетов: до 24 м
1 т конструкций</t>
  </si>
  <si>
    <t>0,4332
433,2/1000</t>
  </si>
  <si>
    <t>74,73
_____
175,4</t>
  </si>
  <si>
    <t>299,82
_____
36,18</t>
  </si>
  <si>
    <t>32
_____
76</t>
  </si>
  <si>
    <t>130
_____
16</t>
  </si>
  <si>
    <t>463
_____
445</t>
  </si>
  <si>
    <t>821
_____
224</t>
  </si>
  <si>
    <t>ТССЦ-201-0888
Опоры скользящие и катковые, крепежные детали, хомуты
т</t>
  </si>
  <si>
    <t xml:space="preserve">
_____
12870</t>
  </si>
  <si>
    <t xml:space="preserve">
_____
5575</t>
  </si>
  <si>
    <t xml:space="preserve">
_____
33663</t>
  </si>
  <si>
    <t>ТЕР13-03-002-04
Огрунтовка металлических поверхностей за один раз: грунтовкой ГФ-021
(ОП п.1.13.7 При нанесении лакокрасочных материалов ручным способом ОЗП=1,1; ТЗ=1,1)
100 м2 окрашиваемой поверхности</t>
  </si>
  <si>
    <t>0,151285
(3,14*5,5*0,219*2)*2/100</t>
  </si>
  <si>
    <t>78,62
_____
250,36</t>
  </si>
  <si>
    <t>12
_____
37</t>
  </si>
  <si>
    <t>170
_____
120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</si>
  <si>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ОЗП=1,1; ТЗ=1,1)
100 м2 окрашиваемой поверхности</t>
  </si>
  <si>
    <t>48,32
_____
388,48</t>
  </si>
  <si>
    <t>7
_____
59</t>
  </si>
  <si>
    <t>104
_____
188</t>
  </si>
  <si>
    <t>7,56426
3,14*5,5*0,219*2</t>
  </si>
  <si>
    <t>ТЕРм12-10-001-01
Бобышки, штуцеры на условное давление: до 10 МПа
100 шт.</t>
  </si>
  <si>
    <t>0,03
3/100</t>
  </si>
  <si>
    <t>795,26
_____
2433,91</t>
  </si>
  <si>
    <t>24
_____
73</t>
  </si>
  <si>
    <t>341
_____
761</t>
  </si>
  <si>
    <t>ТЕР24-01-033-03
Установка вентилей и клапанов обратных муфтовых диаметром: до 50 мм
1 шт.</t>
  </si>
  <si>
    <t>15,83
_____
2,07</t>
  </si>
  <si>
    <t>16
_____
2</t>
  </si>
  <si>
    <t>226
_____
10</t>
  </si>
  <si>
    <t>ТССЦ-302-1834
Кран шаровой муфтовый 11Б27П1, диаметром 32 мм
шт.</t>
  </si>
  <si>
    <t xml:space="preserve">
_____
92,47</t>
  </si>
  <si>
    <t xml:space="preserve">
_____
92</t>
  </si>
  <si>
    <t xml:space="preserve">
_____
431</t>
  </si>
  <si>
    <t>ТЕР22-03-014-01
Приварка фланцев к стальным трубопроводам диаметром: 50 мм
1 фланец
34,41 = 78,21 - 1 x 43,80</t>
  </si>
  <si>
    <t>5,19
_____
1,15</t>
  </si>
  <si>
    <t>28,07
_____
4,08</t>
  </si>
  <si>
    <t>21
_____
5</t>
  </si>
  <si>
    <t>112
_____
16</t>
  </si>
  <si>
    <t>297
_____
31</t>
  </si>
  <si>
    <t>724
_____
234</t>
  </si>
  <si>
    <t>прайс
Соединения изолирующие под приварку ИС57
компл.</t>
  </si>
  <si>
    <t xml:space="preserve">
_____
193,09</t>
  </si>
  <si>
    <t xml:space="preserve">
_____
386</t>
  </si>
  <si>
    <t xml:space="preserve">
_____
2503</t>
  </si>
  <si>
    <t>ЗЕМЛЯНЫЕ РАБОТЫ</t>
  </si>
  <si>
    <t>ТЕР01-01-004-02
Разработка грунта в отвал экскаваторами «драглайн» или «обратная лопата» с ковшом вместимостью: 0,4 (0,3-0,45) м3, группа грунтов 2
(Прил.1.12 п.3.66 Разработка одноковшовыми экскаваторами объема грунта, находящегося на расстоянии до 2 м от поверхности коммуникаций или мешающих предметов, а также объема грунта, находящегося от мешающего наземного предмета (деревьев, столбов и т.д.) в пределах вылета стрелы экскаватора ОЗП=1,2; ЭМ=1,2 к расх.; ЗПМ=1,2; ТЗ=1,2; ТЗМ=1,2)
1000 м3 грунта</t>
  </si>
  <si>
    <t>0,1307
130,7/1000</t>
  </si>
  <si>
    <t>4227,12
_____
728,39</t>
  </si>
  <si>
    <t>553
_____
95</t>
  </si>
  <si>
    <t>3743
_____
1361</t>
  </si>
  <si>
    <t>ТЕР01-02-057-02
Разработка грунта вручную в траншеях глубиной до 2 м без креплений с откосами, группа грунтов: 2
(Прил.1.12 п.3.187 Доработка вручную, зачистка дна и стенок с выкидкой грунта в котлованах и траншеях, разработанных механизированным способом ОЗП=1,2; ТЗ=1,2;
Прил.1.12 п.3.191 Разработка грунта на проезжей части улиц и дорог при наличии систематического движения транспорта ОЗП=1,2; ТЗ=1,2)
100 м3 грунта</t>
  </si>
  <si>
    <t>0,24
24,0/100</t>
  </si>
  <si>
    <t>ТЕР23-01-001-01
Устройство основания под трубопроводы: песчаного
10 м3 основания</t>
  </si>
  <si>
    <t>1,87
18,7/10</t>
  </si>
  <si>
    <t>105,37
_____
1287</t>
  </si>
  <si>
    <t>39,04
_____
4,26</t>
  </si>
  <si>
    <t>197
_____
2407</t>
  </si>
  <si>
    <t>73
_____
8</t>
  </si>
  <si>
    <t>2819
_____
7551</t>
  </si>
  <si>
    <t>353
_____
114</t>
  </si>
  <si>
    <t>ТЕР01-01-033-05
Засыпка траншей и котлованов с перемещением грунта до 5 м бульдозерами мощностью: 79 кВт (108 л.с.), группа грунтов 2
1000 м3 грунта</t>
  </si>
  <si>
    <t>0,136
136/1000</t>
  </si>
  <si>
    <t>367,67
_____
68,26</t>
  </si>
  <si>
    <t>50
_____
9</t>
  </si>
  <si>
    <t>419
_____
133</t>
  </si>
  <si>
    <t>ТЕР01-02-005-01
Уплотнение грунта пневматическими трамбовками, группа грунтов: 1-2
100 м3 уплотненного грунта</t>
  </si>
  <si>
    <t>1,36
136/100</t>
  </si>
  <si>
    <t>199,9
_____
36,97</t>
  </si>
  <si>
    <t>272
_____
50</t>
  </si>
  <si>
    <t>1931
_____
719</t>
  </si>
  <si>
    <t>ТЕР01-01-036-02
Планировка площадей бульдозерами мощностью: 79 кВт (108 л.с.)
1000 м2 спланированной поверхности за 1 проход бульдозера</t>
  </si>
  <si>
    <t>0,32
80*4/1000</t>
  </si>
  <si>
    <t>21,99
_____
4,08</t>
  </si>
  <si>
    <t>7
_____
1</t>
  </si>
  <si>
    <t>59
_____
19</t>
  </si>
  <si>
    <t>ТССЦпг-01-01-01-035
Погрузочные работы при автомобильных перевозках: глины
1 т груза</t>
  </si>
  <si>
    <t>44,88
18,7*2,4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</si>
  <si>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</si>
  <si>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</si>
  <si>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0,0187
18,7/1000</t>
  </si>
  <si>
    <t>35,99
_____
4,88</t>
  </si>
  <si>
    <t>357,63
_____
64,83</t>
  </si>
  <si>
    <t>56
_____
17</t>
  </si>
  <si>
    <t>Демонтаж / Восстановление асфальта</t>
  </si>
  <si>
    <t>ТЕР27-03-008-04
Разборка покрытий и оснований: асфальтобетонных
100 м3 конструкций</t>
  </si>
  <si>
    <t>0,034
34*0,1/100</t>
  </si>
  <si>
    <t>3132,91
_____
561,25</t>
  </si>
  <si>
    <t>107
_____
19</t>
  </si>
  <si>
    <t>743
_____
273</t>
  </si>
  <si>
    <t>ТЕР27-03-008-03
Разборка покрытий и оснований: черных щебеночных
100 м3 конструкций</t>
  </si>
  <si>
    <t>0,068
34*0,2/100</t>
  </si>
  <si>
    <t>700,52
_____
95,03</t>
  </si>
  <si>
    <t>47
_____
6</t>
  </si>
  <si>
    <t>346
_____
92</t>
  </si>
  <si>
    <t>ТССЦпг-01-01-01-043
Погрузочные работы при автомобильных перевозках: мусора строительного с погрузкой экскаваторами емкостью ковша до 0,5 м3
1 т груза</t>
  </si>
  <si>
    <t>18,36
34*0,3*1,8</t>
  </si>
  <si>
    <t>10,2
34*0,3</t>
  </si>
  <si>
    <t>367
_____
50</t>
  </si>
  <si>
    <t>3648
_____
661</t>
  </si>
  <si>
    <t>5249
_____
226</t>
  </si>
  <si>
    <t>30465
_____
9456</t>
  </si>
  <si>
    <t>ТЕР27-04-001-04
Устройство подстилающих и выравнивающих слоев оснований: из щебня
(Прил.27.3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100 м3 материала основания (в плотном теле)</t>
  </si>
  <si>
    <t>296,95
_____
21,77</t>
  </si>
  <si>
    <t>4363,58
_____
404,66</t>
  </si>
  <si>
    <t>20
_____
1</t>
  </si>
  <si>
    <t>297
_____
28</t>
  </si>
  <si>
    <t>289
_____
11</t>
  </si>
  <si>
    <t>1700
_____
393</t>
  </si>
  <si>
    <t>ТССЦ-408-0003
Щебень из природного камня для строительных работ марка 1400, фракция 20-40 мм
м3</t>
  </si>
  <si>
    <t>6,8
34*0,2</t>
  </si>
  <si>
    <t xml:space="preserve">
_____
128</t>
  </si>
  <si>
    <t xml:space="preserve">
_____
870</t>
  </si>
  <si>
    <t xml:space="preserve">
_____
4042</t>
  </si>
  <si>
    <t>ТЕР27-06-024-02
Укладка и полупропитка с применением битума: щебеночных оснований толщиной 5 см
(Прил.27.3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1000 м2 покрытия и основания</t>
  </si>
  <si>
    <t>0,034
34*1/1000</t>
  </si>
  <si>
    <t>726,85
_____
24374,3</t>
  </si>
  <si>
    <t>2618,56
_____
353,02</t>
  </si>
  <si>
    <t>25
_____
828</t>
  </si>
  <si>
    <t>89
_____
12</t>
  </si>
  <si>
    <t>353
_____
3880</t>
  </si>
  <si>
    <t>571
_____
172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</si>
  <si>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(Прил.27.3 п.3.1 Производство работ на одной половине проезжей части при систематическом движении транспорта на другой ОЗП=1,2; ЭМ=1,2 к расх.; ЗПМ=1,2; ТЗ=1,2; ТЗМ=1,2)
1000 м2 покрытия</t>
  </si>
  <si>
    <t>558,88
_____
245,3</t>
  </si>
  <si>
    <t>3008,88
_____
381,22</t>
  </si>
  <si>
    <t>19
_____
9</t>
  </si>
  <si>
    <t>102
_____
13</t>
  </si>
  <si>
    <t>272
_____
59</t>
  </si>
  <si>
    <t>664
_____
185</t>
  </si>
  <si>
    <t>ТЕР27-06-021-01
На каждые 0,5 см изменения толщины покрытия добавлять или исключать: к расценке 27-06-020-01
1000 м2 покрытия</t>
  </si>
  <si>
    <t>0,012
12/1000</t>
  </si>
  <si>
    <t>1,09
_____
4,24</t>
  </si>
  <si>
    <t xml:space="preserve">
_____
1</t>
  </si>
  <si>
    <t>ТССЦ-410-0006
Асфальтобетонные смеси дорожные, аэродромные и асфальтобетон (горячие и теплые для плотного асфальтобетона мелко и крупнозернистые, песчаные), марка II, тип Б
т</t>
  </si>
  <si>
    <t>3,4292
3,284+0,1452</t>
  </si>
  <si>
    <t xml:space="preserve">
_____
511</t>
  </si>
  <si>
    <t xml:space="preserve">
_____
1752</t>
  </si>
  <si>
    <t xml:space="preserve">
_____
8183</t>
  </si>
  <si>
    <t>УКЛАДКА ПОДЗЕМНОГО ГАЗОПРОВОДА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</si>
  <si>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</si>
  <si>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0,023
2,3/100</t>
  </si>
  <si>
    <t>227,93
_____
4,03</t>
  </si>
  <si>
    <t>919,84
_____
102,06</t>
  </si>
  <si>
    <t>21
_____
2</t>
  </si>
  <si>
    <t>124
_____
34</t>
  </si>
  <si>
    <t>2,323
2,3*1,01</t>
  </si>
  <si>
    <t xml:space="preserve">
_____
70</t>
  </si>
  <si>
    <t xml:space="preserve">
_____
445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</si>
  <si>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</t>
  </si>
  <si>
    <t>0,0023
2,3/1000</t>
  </si>
  <si>
    <t>2735,14
_____
24350,57</t>
  </si>
  <si>
    <t>1127,89
_____
110,47</t>
  </si>
  <si>
    <t>6
_____
56</t>
  </si>
  <si>
    <t>90
_____
152</t>
  </si>
  <si>
    <t>13
_____
4</t>
  </si>
  <si>
    <t>ТССЦ-101-2489
Лента поливинилхлоридная липкая толщиной 0,4 мм
м2</t>
  </si>
  <si>
    <t xml:space="preserve">
_____
15,4</t>
  </si>
  <si>
    <t xml:space="preserve">
_____
15</t>
  </si>
  <si>
    <t xml:space="preserve">
_____
40</t>
  </si>
  <si>
    <t>ТЕР24-02-034-01
Укладка газопроводов из одиночных полиэтиленовых труб в траншею, диаметр газопровода: до 110 мм
100 м газопровода</t>
  </si>
  <si>
    <t>0,8
80/100</t>
  </si>
  <si>
    <t>ТССЦ-507-3726
Труба напорная из полиэтилена PE 100 для газопроводов ПЭ100 SDR11, размером 63х5,8 мм (ГОСТ Р 50838-95)
м</t>
  </si>
  <si>
    <t>81,6
80*1,02</t>
  </si>
  <si>
    <t xml:space="preserve">
_____
32,47</t>
  </si>
  <si>
    <t xml:space="preserve">
_____
2650</t>
  </si>
  <si>
    <t xml:space="preserve">
_____
11967</t>
  </si>
  <si>
    <t>ТЕР24-02-003-01
Выравнивание концов полиэтиленовых труб , диаметр труб: до 63 мм
1 конец</t>
  </si>
  <si>
    <t>ТЕР24-02-001-09
Сварка «встык» полиэтиленовых труб нагревательным элементом: при автоматическом управлении процессом сварки, диаметр труб 63 мм
1 соединение</t>
  </si>
  <si>
    <t>ТЕРм10-06-048-05
Прокладка опознавательной ленты
(Прокладка опознавательной ленты ОЗП=0,3; ТЗ=0,3)
км</t>
  </si>
  <si>
    <t>0,096
96/1000</t>
  </si>
  <si>
    <t>87,77
_____
5,85</t>
  </si>
  <si>
    <t>1368,96
_____
136,87</t>
  </si>
  <si>
    <t>8
_____
1</t>
  </si>
  <si>
    <t>131
_____
13</t>
  </si>
  <si>
    <t>735
_____
188</t>
  </si>
  <si>
    <t>ТССЦ-507-3538
Лента сигнальная "Газ" ЛСГ 200
м</t>
  </si>
  <si>
    <t xml:space="preserve">
_____
0,3</t>
  </si>
  <si>
    <t xml:space="preserve">
_____
29</t>
  </si>
  <si>
    <t xml:space="preserve">
_____
132</t>
  </si>
  <si>
    <t>ТЕР24-02-002-02
Сварка полиэтиленовых труб при помощи соединительных деталей с закладными нагревателями, диаметр труб: 63 мм
1 соединение</t>
  </si>
  <si>
    <t>0,2
2/10</t>
  </si>
  <si>
    <t>17,67
_____
178,53</t>
  </si>
  <si>
    <t>4
_____
35</t>
  </si>
  <si>
    <t>51
_____
70</t>
  </si>
  <si>
    <t>прайс
цокольный выход ПЭ/Ст 63х57
шт</t>
  </si>
  <si>
    <t xml:space="preserve">
_____
471</t>
  </si>
  <si>
    <t xml:space="preserve">
_____
942</t>
  </si>
  <si>
    <t xml:space="preserve">
_____
8225</t>
  </si>
  <si>
    <t>ТЕР22-05-003-01
Протаскивание в футляр стальных труб диаметром: 100 мм
100 м трубы, уложенной в футляр</t>
  </si>
  <si>
    <t>0,015
0,5*3/100</t>
  </si>
  <si>
    <t>1026,3
_____
1111,06</t>
  </si>
  <si>
    <t>15
_____
17</t>
  </si>
  <si>
    <t>220
_____
97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</si>
  <si>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</si>
  <si>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</si>
  <si>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</si>
  <si>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20
_____
2</t>
  </si>
  <si>
    <t>71
_____
1</t>
  </si>
  <si>
    <t>113
_____
30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</si>
  <si>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</si>
  <si>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1,5
0,5*3</t>
  </si>
  <si>
    <t xml:space="preserve">
_____
67,3</t>
  </si>
  <si>
    <t xml:space="preserve">
_____
101</t>
  </si>
  <si>
    <t xml:space="preserve">
_____
641</t>
  </si>
  <si>
    <t>0,0015
0,5*3/1000</t>
  </si>
  <si>
    <t>4
_____
36</t>
  </si>
  <si>
    <t>59
_____
98</t>
  </si>
  <si>
    <t>9
_____
2</t>
  </si>
  <si>
    <t xml:space="preserve">
_____
10</t>
  </si>
  <si>
    <t xml:space="preserve">
_____
26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</si>
  <si>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</si>
  <si>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</si>
  <si>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27
_____
128</t>
  </si>
  <si>
    <t>380
_____
628</t>
  </si>
  <si>
    <t>ТЕР27-09-004-02
Установка столбиков сигнальных: пластиковых
100 шт.</t>
  </si>
  <si>
    <t>116,11
_____
4607</t>
  </si>
  <si>
    <t>116,79
_____
13,18</t>
  </si>
  <si>
    <t>2
_____
93</t>
  </si>
  <si>
    <t>33
_____
409</t>
  </si>
  <si>
    <t>14
_____
4</t>
  </si>
  <si>
    <t>ТЕР24-02-005-02
Установка отвода на газопроводе из полиэтиленовых труб в горизонтальной плоскости, диаметр отвода: 63 мм
1 отвод
39,58 = 212,58 - 1 x 173,00</t>
  </si>
  <si>
    <t>16,54
_____
7,9</t>
  </si>
  <si>
    <t>17
_____
8</t>
  </si>
  <si>
    <t>237
_____
38</t>
  </si>
  <si>
    <t>ТССЦ-507-0832
Отвод 90° полиэтиленовый с удлиненным хвостовиком, диаметр 63 мм (ТУ2248-001-18425183-01)
шт.</t>
  </si>
  <si>
    <t xml:space="preserve">
_____
90,12</t>
  </si>
  <si>
    <t xml:space="preserve">
_____
90</t>
  </si>
  <si>
    <t xml:space="preserve">
_____
137</t>
  </si>
  <si>
    <t>18
_____
178</t>
  </si>
  <si>
    <t>253
_____
352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</si>
  <si>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</si>
  <si>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</si>
  <si>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</si>
  <si>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прайс горгаза
Проверка качества изоляции прибором АНПИ
(ПЗ=2 (ОЗП=2; ЭМ=2 к расх.; ЗПМ=2; МАТ=2 к расх.; ТЗ=2; ТЗМ=2))
10 п.м.</t>
  </si>
  <si>
    <t>0,23
2,3/10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</si>
  <si>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</si>
  <si>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</si>
  <si>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</si>
  <si>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222
_____
17</t>
  </si>
  <si>
    <t>ТЕРм39-02-012-03
Рентгенографический контроль трубопровода через две стенки, диаметр трубопровода: 114 мм, толщина стенки до 5 мм
1 снимок</t>
  </si>
  <si>
    <t>17,96
_____
6,8</t>
  </si>
  <si>
    <t>18
_____
7</t>
  </si>
  <si>
    <t>257
_____
17</t>
  </si>
  <si>
    <t>ТЕР24-02-120-02
Очистка полости трубопровода продувкой воздухом, условный диаметр газопровода: до 100 мм
100 м трубопровода</t>
  </si>
  <si>
    <t>1,155
(1,5+11+14+80+3*3)/100</t>
  </si>
  <si>
    <t>12,55
_____
2,43</t>
  </si>
  <si>
    <t>14
_____
3</t>
  </si>
  <si>
    <t>104
_____
40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</si>
  <si>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</si>
  <si>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</si>
  <si>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</si>
  <si>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</si>
  <si>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</si>
  <si>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</si>
  <si>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51
_____
12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</si>
  <si>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</si>
  <si>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</si>
  <si>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</si>
  <si>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</si>
  <si>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прямые затраты по разделу</t>
  </si>
  <si>
    <t>2521
_____
19949</t>
  </si>
  <si>
    <t>9251
_____
1146</t>
  </si>
  <si>
    <t>35974
_____
103148</t>
  </si>
  <si>
    <t>63530
_____
16432</t>
  </si>
  <si>
    <t>Итого прямые затраты по разделу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</si>
  <si>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</si>
  <si>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1-4, 9-13, 16, 23-26, 29, 47-64, 66-68, 73-76, 5-8, 19-21, 14-15, 18, 17, 27, 30-33, 35, 40, 28, 34, 39, 36-37, 41, 43-45, 65, 38, 70-71, 22, 69, 72)</t>
  </si>
  <si>
    <t>1850
_____
229</t>
  </si>
  <si>
    <t>12706
_____
3286</t>
  </si>
  <si>
    <t xml:space="preserve">     Вспомогательные материалы МАТ=2%ОЗП  (Поз. 17, 22, 69, 72)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</si>
  <si>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</si>
  <si>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</si>
  <si>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</si>
  <si>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</si>
  <si>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</si>
  <si>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</si>
  <si>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Итого по разделу 1 НАДЗЕМНЫЙ ГАЗОПРОВОД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</si>
  <si>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</si>
  <si>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</si>
  <si>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</si>
  <si>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Итого по разделу 1 НАДЗЕМНЫЙ ГАЗОПРОВОД</t>
  </si>
  <si>
    <t>Итого прямые затраты по смете</t>
  </si>
  <si>
    <t>Итого прямые затраты по смете с учетом коэффициентов к итогам</t>
  </si>
  <si>
    <t>ВСЕГО по смете</t>
  </si>
  <si>
    <t xml:space="preserve">    ВСЕГО по смете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</si>
</sst>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80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 wrapText="1"/>
    </xf>
    <xf numFmtId="2" fontId="9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right" vertical="top" wrapText="1"/>
    </xf>
    <xf numFmtId="2" fontId="12" fillId="0" borderId="7" xfId="0" applyNumberFormat="1" applyFont="1" applyBorder="1" applyAlignment="1">
      <alignment horizontal="right" vertical="top" wrapText="1"/>
    </xf>
    <xf numFmtId="0" fontId="12" fillId="0" borderId="7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52"/>
  <sheetViews>
    <sheetView showGridLines="0" tabSelected="1" workbookViewId="0">
      <selection activeCell="A24" sqref="A2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8" t="s">
        <v>28</v>
      </c>
      <c r="H3" s="38" t="s">
        <v>28</v>
      </c>
    </row>
    <row r="4" spans="1:21" x14ac:dyDescent="0.2">
      <c r="A4" s="38" t="s">
        <v>29</v>
      </c>
      <c r="B4" s="4"/>
      <c r="C4" s="4"/>
      <c r="D4" s="4"/>
      <c r="E4" s="4"/>
      <c r="F4" s="4"/>
      <c r="G4" s="4"/>
      <c r="H4" s="38" t="s">
        <v>29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9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40" t="s">
        <v>30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40" t="s">
        <v>31</v>
      </c>
      <c r="B10" s="6"/>
      <c r="C10" s="6"/>
      <c r="D10" s="6"/>
    </row>
    <row r="11" spans="1:21" s="7" customFormat="1" ht="15" x14ac:dyDescent="0.25">
      <c r="A11" s="67" t="s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 s="7" customFormat="1" ht="12" x14ac:dyDescent="0.2">
      <c r="A12" s="68" t="s">
        <v>19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7" customFormat="1" ht="12" x14ac:dyDescent="0.2">
      <c r="A13" s="68" t="s">
        <v>32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7" customFormat="1" ht="12" x14ac:dyDescent="0.2">
      <c r="A14" s="69" t="s">
        <v>33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s="7" customFormat="1" ht="12" x14ac:dyDescent="0.2"/>
    <row r="16" spans="1:21" s="7" customFormat="1" ht="12" x14ac:dyDescent="0.2">
      <c r="G16" s="70" t="s">
        <v>17</v>
      </c>
      <c r="H16" s="71"/>
      <c r="I16" s="72"/>
      <c r="J16" s="70" t="s">
        <v>18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26" s="7" customFormat="1" x14ac:dyDescent="0.2">
      <c r="D17" s="5" t="s">
        <v>2</v>
      </c>
      <c r="G17" s="76">
        <f>41531/1000</f>
        <v>41.530999999999999</v>
      </c>
      <c r="H17" s="77"/>
      <c r="I17" s="8" t="s">
        <v>3</v>
      </c>
      <c r="J17" s="78">
        <f>311254/1000</f>
        <v>311.25400000000002</v>
      </c>
      <c r="K17" s="79"/>
      <c r="L17" s="9"/>
      <c r="M17" s="9"/>
      <c r="N17" s="9"/>
      <c r="O17" s="9"/>
      <c r="P17" s="9"/>
      <c r="Q17" s="9"/>
      <c r="R17" s="9"/>
      <c r="S17" s="9"/>
      <c r="T17" s="9"/>
      <c r="U17" s="8" t="s">
        <v>3</v>
      </c>
    </row>
    <row r="18" spans="1:26" s="7" customFormat="1" x14ac:dyDescent="0.2">
      <c r="D18" s="10" t="s">
        <v>20</v>
      </c>
      <c r="F18" s="11"/>
      <c r="G18" s="76">
        <f>0/1000</f>
        <v>0</v>
      </c>
      <c r="H18" s="77"/>
      <c r="I18" s="8" t="s">
        <v>3</v>
      </c>
      <c r="J18" s="78">
        <f>0/1000</f>
        <v>0</v>
      </c>
      <c r="K18" s="79"/>
      <c r="L18" s="9"/>
      <c r="M18" s="9"/>
      <c r="N18" s="9"/>
      <c r="O18" s="9"/>
      <c r="P18" s="9"/>
      <c r="Q18" s="9"/>
      <c r="R18" s="9"/>
      <c r="S18" s="9"/>
      <c r="T18" s="9"/>
      <c r="U18" s="8" t="s">
        <v>3</v>
      </c>
    </row>
    <row r="19" spans="1:26" s="7" customFormat="1" x14ac:dyDescent="0.2">
      <c r="D19" s="10" t="s">
        <v>21</v>
      </c>
      <c r="F19" s="11"/>
      <c r="G19" s="76">
        <f>302/1000</f>
        <v>0.30199999999999999</v>
      </c>
      <c r="H19" s="77"/>
      <c r="I19" s="8" t="s">
        <v>3</v>
      </c>
      <c r="J19" s="78">
        <f>3508/1000</f>
        <v>3.508</v>
      </c>
      <c r="K19" s="79"/>
      <c r="L19" s="9"/>
      <c r="M19" s="9"/>
      <c r="N19" s="9"/>
      <c r="O19" s="9"/>
      <c r="P19" s="9"/>
      <c r="Q19" s="9"/>
      <c r="R19" s="9"/>
      <c r="S19" s="9"/>
      <c r="T19" s="9"/>
      <c r="U19" s="8" t="s">
        <v>3</v>
      </c>
    </row>
    <row r="20" spans="1:26" s="7" customFormat="1" x14ac:dyDescent="0.2">
      <c r="D20" s="5" t="s">
        <v>4</v>
      </c>
      <c r="G20" s="76">
        <f>(V20+V21)/1000</f>
        <v>0.36182000000000003</v>
      </c>
      <c r="H20" s="77"/>
      <c r="I20" s="8" t="s">
        <v>5</v>
      </c>
      <c r="J20" s="78">
        <f>(W20+W21)/1000</f>
        <v>0.36182000000000003</v>
      </c>
      <c r="K20" s="79"/>
      <c r="L20" s="9"/>
      <c r="M20" s="9"/>
      <c r="N20" s="9"/>
      <c r="O20" s="9"/>
      <c r="P20" s="9"/>
      <c r="Q20" s="9"/>
      <c r="R20" s="9"/>
      <c r="S20" s="9"/>
      <c r="T20" s="9"/>
      <c r="U20" s="8" t="s">
        <v>5</v>
      </c>
      <c r="V20" s="12">
        <v>273.35000000000002</v>
      </c>
      <c r="W20" s="13">
        <v>273.35000000000002</v>
      </c>
      <c r="X20" s="31">
        <v>4399</v>
      </c>
      <c r="Y20" s="31">
        <v>4595</v>
      </c>
      <c r="Z20" s="31">
        <v>2863</v>
      </c>
    </row>
    <row r="21" spans="1:26" s="7" customFormat="1" x14ac:dyDescent="0.2">
      <c r="D21" s="5" t="s">
        <v>6</v>
      </c>
      <c r="G21" s="76">
        <f>4399/1000</f>
        <v>4.399</v>
      </c>
      <c r="H21" s="77"/>
      <c r="I21" s="8" t="s">
        <v>3</v>
      </c>
      <c r="J21" s="78">
        <f>62888/1000</f>
        <v>62.887999999999998</v>
      </c>
      <c r="K21" s="79"/>
      <c r="L21" s="9"/>
      <c r="M21" s="9"/>
      <c r="N21" s="9"/>
      <c r="O21" s="9"/>
      <c r="P21" s="9"/>
      <c r="Q21" s="9"/>
      <c r="R21" s="9"/>
      <c r="S21" s="9"/>
      <c r="T21" s="9"/>
      <c r="U21" s="8" t="s">
        <v>3</v>
      </c>
      <c r="V21" s="12">
        <v>88.47</v>
      </c>
      <c r="W21" s="13">
        <v>88.47</v>
      </c>
      <c r="X21" s="32">
        <v>62888</v>
      </c>
      <c r="Y21" s="32">
        <v>55906</v>
      </c>
      <c r="Z21" s="32">
        <v>32765</v>
      </c>
    </row>
    <row r="22" spans="1:26" s="7" customFormat="1" ht="12" x14ac:dyDescent="0.2">
      <c r="F22" s="6"/>
      <c r="G22" s="14"/>
      <c r="H22" s="14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5"/>
    </row>
    <row r="23" spans="1:26" s="7" customFormat="1" ht="12" x14ac:dyDescent="0.2">
      <c r="B23" s="6"/>
      <c r="C23" s="6"/>
      <c r="D23" s="6"/>
      <c r="F23" s="11"/>
      <c r="G23" s="17"/>
      <c r="H23" s="17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8"/>
    </row>
    <row r="24" spans="1:26" s="7" customFormat="1" ht="12" x14ac:dyDescent="0.2">
      <c r="A24" s="40" t="s">
        <v>34</v>
      </c>
    </row>
    <row r="25" spans="1:26" s="7" customFormat="1" thickBot="1" x14ac:dyDescent="0.25">
      <c r="A25" s="20"/>
    </row>
    <row r="26" spans="1:26" s="22" customFormat="1" ht="27" customHeight="1" thickBot="1" x14ac:dyDescent="0.25">
      <c r="A26" s="73" t="s">
        <v>7</v>
      </c>
      <c r="B26" s="73" t="s">
        <v>8</v>
      </c>
      <c r="C26" s="73" t="s">
        <v>9</v>
      </c>
      <c r="D26" s="74" t="s">
        <v>10</v>
      </c>
      <c r="E26" s="74"/>
      <c r="F26" s="74"/>
      <c r="G26" s="74" t="s">
        <v>11</v>
      </c>
      <c r="H26" s="74"/>
      <c r="I26" s="74"/>
      <c r="J26" s="74" t="s">
        <v>12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6" s="22" customFormat="1" ht="22.5" customHeight="1" thickBot="1" x14ac:dyDescent="0.25">
      <c r="A27" s="73"/>
      <c r="B27" s="73"/>
      <c r="C27" s="73"/>
      <c r="D27" s="75" t="s">
        <v>0</v>
      </c>
      <c r="E27" s="21" t="s">
        <v>13</v>
      </c>
      <c r="F27" s="21" t="s">
        <v>14</v>
      </c>
      <c r="G27" s="75" t="s">
        <v>0</v>
      </c>
      <c r="H27" s="21" t="s">
        <v>13</v>
      </c>
      <c r="I27" s="21" t="s">
        <v>14</v>
      </c>
      <c r="J27" s="75" t="s">
        <v>0</v>
      </c>
      <c r="K27" s="21" t="s">
        <v>13</v>
      </c>
      <c r="L27" s="21"/>
      <c r="M27" s="21"/>
      <c r="N27" s="21"/>
      <c r="O27" s="21"/>
      <c r="P27" s="21"/>
      <c r="Q27" s="21"/>
      <c r="R27" s="21"/>
      <c r="S27" s="21"/>
      <c r="T27" s="21"/>
      <c r="U27" s="21" t="s">
        <v>14</v>
      </c>
    </row>
    <row r="28" spans="1:26" s="22" customFormat="1" ht="22.5" customHeight="1" thickBot="1" x14ac:dyDescent="0.25">
      <c r="A28" s="73"/>
      <c r="B28" s="73"/>
      <c r="C28" s="73"/>
      <c r="D28" s="75"/>
      <c r="E28" s="21" t="s">
        <v>15</v>
      </c>
      <c r="F28" s="21" t="s">
        <v>16</v>
      </c>
      <c r="G28" s="75"/>
      <c r="H28" s="21" t="s">
        <v>15</v>
      </c>
      <c r="I28" s="21" t="s">
        <v>16</v>
      </c>
      <c r="J28" s="75"/>
      <c r="K28" s="21" t="s">
        <v>15</v>
      </c>
      <c r="L28" s="21"/>
      <c r="M28" s="21"/>
      <c r="N28" s="21"/>
      <c r="O28" s="21"/>
      <c r="P28" s="21"/>
      <c r="Q28" s="21"/>
      <c r="R28" s="21"/>
      <c r="S28" s="21"/>
      <c r="T28" s="21"/>
      <c r="U28" s="21" t="s">
        <v>16</v>
      </c>
    </row>
    <row r="29" spans="1:26" s="6" customFormat="1" x14ac:dyDescent="0.2">
      <c r="A29" s="41">
        <v>1</v>
      </c>
      <c r="B29" s="41">
        <v>2</v>
      </c>
      <c r="C29" s="41">
        <v>3</v>
      </c>
      <c r="D29" s="42">
        <v>4</v>
      </c>
      <c r="E29" s="41">
        <v>5</v>
      </c>
      <c r="F29" s="41">
        <v>6</v>
      </c>
      <c r="G29" s="42">
        <v>7</v>
      </c>
      <c r="H29" s="41">
        <v>8</v>
      </c>
      <c r="I29" s="41">
        <v>9</v>
      </c>
      <c r="J29" s="42">
        <v>10</v>
      </c>
      <c r="K29" s="41">
        <v>11</v>
      </c>
      <c r="L29" s="41"/>
      <c r="M29" s="41"/>
      <c r="N29" s="41"/>
      <c r="O29" s="41"/>
      <c r="P29" s="41"/>
      <c r="Q29" s="41"/>
      <c r="R29" s="41"/>
      <c r="S29" s="41"/>
      <c r="T29" s="41"/>
      <c r="U29" s="41">
        <v>12</v>
      </c>
    </row>
    <row r="30" spans="1:26" s="28" customFormat="1" ht="21" customHeight="1" x14ac:dyDescent="0.2">
      <c r="A30" s="63" t="s">
        <v>37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</row>
    <row r="31" spans="1:26" s="28" customFormat="1" ht="96" x14ac:dyDescent="0.2">
      <c r="A31" s="43">
        <v>1</v>
      </c>
      <c r="B31" s="44" t="s">
        <v>38</v>
      </c>
      <c r="C31" s="45" t="s">
        <v>39</v>
      </c>
      <c r="D31" s="46">
        <v>3532.84</v>
      </c>
      <c r="E31" s="47" t="s">
        <v>40</v>
      </c>
      <c r="F31" s="46" t="s">
        <v>41</v>
      </c>
      <c r="G31" s="46">
        <v>495</v>
      </c>
      <c r="H31" s="46" t="s">
        <v>42</v>
      </c>
      <c r="I31" s="46" t="s">
        <v>43</v>
      </c>
      <c r="J31" s="46">
        <v>3405</v>
      </c>
      <c r="K31" s="47" t="s">
        <v>44</v>
      </c>
      <c r="L31" s="47"/>
      <c r="M31" s="47"/>
      <c r="N31" s="47"/>
      <c r="O31" s="47"/>
      <c r="P31" s="47"/>
      <c r="Q31" s="47"/>
      <c r="R31" s="47"/>
      <c r="S31" s="47"/>
      <c r="T31" s="47"/>
      <c r="U31" s="47" t="s">
        <v>45</v>
      </c>
    </row>
    <row r="32" spans="1:26" s="28" customFormat="1" ht="84" x14ac:dyDescent="0.2">
      <c r="A32" s="43">
        <v>2</v>
      </c>
      <c r="B32" s="44" t="s">
        <v>46</v>
      </c>
      <c r="C32" s="45" t="s">
        <v>47</v>
      </c>
      <c r="D32" s="46">
        <v>113</v>
      </c>
      <c r="E32" s="47" t="s">
        <v>48</v>
      </c>
      <c r="F32" s="46"/>
      <c r="G32" s="46">
        <v>1598</v>
      </c>
      <c r="H32" s="46" t="s">
        <v>49</v>
      </c>
      <c r="I32" s="46"/>
      <c r="J32" s="46">
        <v>10088</v>
      </c>
      <c r="K32" s="47" t="s">
        <v>50</v>
      </c>
      <c r="L32" s="47"/>
      <c r="M32" s="47"/>
      <c r="N32" s="47"/>
      <c r="O32" s="47"/>
      <c r="P32" s="47"/>
      <c r="Q32" s="47"/>
      <c r="R32" s="47"/>
      <c r="S32" s="47"/>
      <c r="T32" s="47"/>
      <c r="U32" s="47"/>
    </row>
    <row r="33" spans="1:26" s="28" customFormat="1" ht="96" x14ac:dyDescent="0.2">
      <c r="A33" s="43">
        <v>3</v>
      </c>
      <c r="B33" s="44" t="s">
        <v>51</v>
      </c>
      <c r="C33" s="45" t="s">
        <v>52</v>
      </c>
      <c r="D33" s="46">
        <v>1868.37</v>
      </c>
      <c r="E33" s="47" t="s">
        <v>53</v>
      </c>
      <c r="F33" s="46" t="s">
        <v>54</v>
      </c>
      <c r="G33" s="46">
        <v>163</v>
      </c>
      <c r="H33" s="46" t="s">
        <v>55</v>
      </c>
      <c r="I33" s="46" t="s">
        <v>56</v>
      </c>
      <c r="J33" s="46">
        <v>1122</v>
      </c>
      <c r="K33" s="47" t="s">
        <v>57</v>
      </c>
      <c r="L33" s="47"/>
      <c r="M33" s="47"/>
      <c r="N33" s="47"/>
      <c r="O33" s="47"/>
      <c r="P33" s="47"/>
      <c r="Q33" s="47"/>
      <c r="R33" s="47"/>
      <c r="S33" s="47"/>
      <c r="T33" s="47"/>
      <c r="U33" s="47" t="s">
        <v>58</v>
      </c>
    </row>
    <row r="34" spans="1:26" s="6" customFormat="1" ht="84" x14ac:dyDescent="0.2">
      <c r="A34" s="43">
        <v>4</v>
      </c>
      <c r="B34" s="44" t="s">
        <v>59</v>
      </c>
      <c r="C34" s="45" t="s">
        <v>60</v>
      </c>
      <c r="D34" s="46">
        <v>30.2</v>
      </c>
      <c r="E34" s="47" t="s">
        <v>61</v>
      </c>
      <c r="F34" s="46"/>
      <c r="G34" s="46">
        <v>265</v>
      </c>
      <c r="H34" s="46" t="s">
        <v>62</v>
      </c>
      <c r="I34" s="46"/>
      <c r="J34" s="46">
        <v>1684</v>
      </c>
      <c r="K34" s="47" t="s">
        <v>63</v>
      </c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28"/>
      <c r="W34" s="28"/>
      <c r="X34" s="28"/>
      <c r="Y34" s="28"/>
      <c r="Z34" s="28"/>
    </row>
    <row r="35" spans="1:26" s="6" customFormat="1" ht="96" x14ac:dyDescent="0.2">
      <c r="A35" s="43">
        <v>5</v>
      </c>
      <c r="B35" s="44" t="s">
        <v>64</v>
      </c>
      <c r="C35" s="45" t="s">
        <v>65</v>
      </c>
      <c r="D35" s="46">
        <v>4107.3999999999996</v>
      </c>
      <c r="E35" s="47" t="s">
        <v>66</v>
      </c>
      <c r="F35" s="46" t="s">
        <v>67</v>
      </c>
      <c r="G35" s="46">
        <v>62</v>
      </c>
      <c r="H35" s="46" t="s">
        <v>68</v>
      </c>
      <c r="I35" s="46">
        <v>1</v>
      </c>
      <c r="J35" s="46">
        <v>344</v>
      </c>
      <c r="K35" s="47" t="s">
        <v>69</v>
      </c>
      <c r="L35" s="47"/>
      <c r="M35" s="47"/>
      <c r="N35" s="47"/>
      <c r="O35" s="47"/>
      <c r="P35" s="47"/>
      <c r="Q35" s="47"/>
      <c r="R35" s="47"/>
      <c r="S35" s="47"/>
      <c r="T35" s="47"/>
      <c r="U35" s="47" t="s">
        <v>70</v>
      </c>
      <c r="V35" s="28"/>
      <c r="W35" s="28"/>
      <c r="X35" s="28"/>
      <c r="Y35" s="28"/>
      <c r="Z35" s="28"/>
    </row>
    <row r="36" spans="1:26" s="6" customFormat="1" ht="60" x14ac:dyDescent="0.2">
      <c r="A36" s="43">
        <v>6</v>
      </c>
      <c r="B36" s="44" t="s">
        <v>71</v>
      </c>
      <c r="C36" s="45" t="s">
        <v>72</v>
      </c>
      <c r="D36" s="46">
        <v>331.98</v>
      </c>
      <c r="E36" s="47" t="s">
        <v>73</v>
      </c>
      <c r="F36" s="46" t="s">
        <v>74</v>
      </c>
      <c r="G36" s="46">
        <v>58</v>
      </c>
      <c r="H36" s="46" t="s">
        <v>75</v>
      </c>
      <c r="I36" s="46">
        <v>2</v>
      </c>
      <c r="J36" s="46">
        <v>324</v>
      </c>
      <c r="K36" s="47" t="s">
        <v>76</v>
      </c>
      <c r="L36" s="47"/>
      <c r="M36" s="47"/>
      <c r="N36" s="47"/>
      <c r="O36" s="47"/>
      <c r="P36" s="47"/>
      <c r="Q36" s="47"/>
      <c r="R36" s="47"/>
      <c r="S36" s="47"/>
      <c r="T36" s="47"/>
      <c r="U36" s="47">
        <v>8</v>
      </c>
      <c r="V36" s="28"/>
      <c r="W36" s="28"/>
      <c r="X36" s="28"/>
      <c r="Y36" s="28"/>
      <c r="Z36" s="28"/>
    </row>
    <row r="37" spans="1:26" s="6" customFormat="1" ht="60" x14ac:dyDescent="0.2">
      <c r="A37" s="43">
        <v>7</v>
      </c>
      <c r="B37" s="44" t="s">
        <v>77</v>
      </c>
      <c r="C37" s="45" t="s">
        <v>72</v>
      </c>
      <c r="D37" s="46">
        <v>439.21</v>
      </c>
      <c r="E37" s="47" t="s">
        <v>78</v>
      </c>
      <c r="F37" s="46" t="s">
        <v>79</v>
      </c>
      <c r="G37" s="46">
        <v>76</v>
      </c>
      <c r="H37" s="46" t="s">
        <v>80</v>
      </c>
      <c r="I37" s="46">
        <v>1</v>
      </c>
      <c r="J37" s="46">
        <v>330</v>
      </c>
      <c r="K37" s="47" t="s">
        <v>81</v>
      </c>
      <c r="L37" s="47"/>
      <c r="M37" s="47"/>
      <c r="N37" s="47"/>
      <c r="O37" s="47"/>
      <c r="P37" s="47"/>
      <c r="Q37" s="47"/>
      <c r="R37" s="47"/>
      <c r="S37" s="47"/>
      <c r="T37" s="47"/>
      <c r="U37" s="47">
        <v>5</v>
      </c>
      <c r="V37" s="28"/>
      <c r="W37" s="28"/>
      <c r="X37" s="28"/>
      <c r="Y37" s="28"/>
      <c r="Z37" s="28"/>
    </row>
    <row r="38" spans="1:26" s="30" customFormat="1" ht="60" x14ac:dyDescent="0.2">
      <c r="A38" s="43">
        <v>8</v>
      </c>
      <c r="B38" s="44" t="s">
        <v>82</v>
      </c>
      <c r="C38" s="45" t="s">
        <v>83</v>
      </c>
      <c r="D38" s="46">
        <v>9.6999999999999993</v>
      </c>
      <c r="E38" s="47">
        <v>9.6999999999999993</v>
      </c>
      <c r="F38" s="46"/>
      <c r="G38" s="46">
        <v>84</v>
      </c>
      <c r="H38" s="46">
        <v>84</v>
      </c>
      <c r="I38" s="46"/>
      <c r="J38" s="46">
        <v>1207</v>
      </c>
      <c r="K38" s="47">
        <v>1207</v>
      </c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28"/>
      <c r="W38" s="28"/>
      <c r="X38" s="28"/>
      <c r="Y38" s="28"/>
      <c r="Z38" s="28"/>
    </row>
    <row r="39" spans="1:26" ht="72" x14ac:dyDescent="0.2">
      <c r="A39" s="43">
        <v>9</v>
      </c>
      <c r="B39" s="44" t="s">
        <v>84</v>
      </c>
      <c r="C39" s="45" t="s">
        <v>85</v>
      </c>
      <c r="D39" s="46">
        <v>17726.43</v>
      </c>
      <c r="E39" s="47" t="s">
        <v>86</v>
      </c>
      <c r="F39" s="46" t="s">
        <v>87</v>
      </c>
      <c r="G39" s="46">
        <v>326</v>
      </c>
      <c r="H39" s="46" t="s">
        <v>88</v>
      </c>
      <c r="I39" s="46" t="s">
        <v>89</v>
      </c>
      <c r="J39" s="46">
        <v>2833</v>
      </c>
      <c r="K39" s="47" t="s">
        <v>90</v>
      </c>
      <c r="L39" s="47"/>
      <c r="M39" s="47"/>
      <c r="N39" s="47"/>
      <c r="O39" s="47"/>
      <c r="P39" s="47"/>
      <c r="Q39" s="47"/>
      <c r="R39" s="47"/>
      <c r="S39" s="47"/>
      <c r="T39" s="47"/>
      <c r="U39" s="47" t="s">
        <v>91</v>
      </c>
      <c r="V39" s="28"/>
      <c r="W39" s="28"/>
      <c r="X39" s="28"/>
      <c r="Y39" s="28"/>
      <c r="Z39" s="28"/>
    </row>
    <row r="40" spans="1:26" ht="84" x14ac:dyDescent="0.2">
      <c r="A40" s="43">
        <v>10</v>
      </c>
      <c r="B40" s="44" t="s">
        <v>92</v>
      </c>
      <c r="C40" s="45">
        <v>1</v>
      </c>
      <c r="D40" s="46">
        <v>22.8</v>
      </c>
      <c r="E40" s="47" t="s">
        <v>93</v>
      </c>
      <c r="F40" s="46"/>
      <c r="G40" s="46">
        <v>23</v>
      </c>
      <c r="H40" s="46" t="s">
        <v>94</v>
      </c>
      <c r="I40" s="46"/>
      <c r="J40" s="46">
        <v>83</v>
      </c>
      <c r="K40" s="47" t="s">
        <v>95</v>
      </c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28"/>
      <c r="W40" s="28"/>
      <c r="X40" s="28"/>
      <c r="Y40" s="28"/>
      <c r="Z40" s="28"/>
    </row>
    <row r="41" spans="1:26" ht="84" x14ac:dyDescent="0.2">
      <c r="A41" s="43">
        <v>11</v>
      </c>
      <c r="B41" s="44" t="s">
        <v>96</v>
      </c>
      <c r="C41" s="45">
        <v>2</v>
      </c>
      <c r="D41" s="46">
        <v>173</v>
      </c>
      <c r="E41" s="47" t="s">
        <v>97</v>
      </c>
      <c r="F41" s="46"/>
      <c r="G41" s="46">
        <v>346</v>
      </c>
      <c r="H41" s="46" t="s">
        <v>98</v>
      </c>
      <c r="I41" s="46"/>
      <c r="J41" s="46">
        <v>1403</v>
      </c>
      <c r="K41" s="47" t="s">
        <v>99</v>
      </c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28"/>
      <c r="W41" s="28"/>
      <c r="X41" s="28"/>
      <c r="Y41" s="28"/>
      <c r="Z41" s="28"/>
    </row>
    <row r="42" spans="1:26" ht="84" x14ac:dyDescent="0.2">
      <c r="A42" s="43">
        <v>12</v>
      </c>
      <c r="B42" s="44" t="s">
        <v>100</v>
      </c>
      <c r="C42" s="45">
        <v>2</v>
      </c>
      <c r="D42" s="46">
        <v>106</v>
      </c>
      <c r="E42" s="47" t="s">
        <v>101</v>
      </c>
      <c r="F42" s="46"/>
      <c r="G42" s="46">
        <v>212</v>
      </c>
      <c r="H42" s="46" t="s">
        <v>102</v>
      </c>
      <c r="I42" s="46"/>
      <c r="J42" s="46">
        <v>562</v>
      </c>
      <c r="K42" s="47" t="s">
        <v>103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28"/>
      <c r="W42" s="28"/>
      <c r="X42" s="28"/>
      <c r="Y42" s="28"/>
      <c r="Z42" s="28"/>
    </row>
    <row r="43" spans="1:26" ht="84" x14ac:dyDescent="0.2">
      <c r="A43" s="43">
        <v>13</v>
      </c>
      <c r="B43" s="44" t="s">
        <v>104</v>
      </c>
      <c r="C43" s="45">
        <v>1</v>
      </c>
      <c r="D43" s="46">
        <v>42.5</v>
      </c>
      <c r="E43" s="47" t="s">
        <v>105</v>
      </c>
      <c r="F43" s="46"/>
      <c r="G43" s="46">
        <v>43</v>
      </c>
      <c r="H43" s="46" t="s">
        <v>106</v>
      </c>
      <c r="I43" s="46"/>
      <c r="J43" s="46">
        <v>37</v>
      </c>
      <c r="K43" s="47" t="s">
        <v>107</v>
      </c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28"/>
      <c r="W43" s="28"/>
      <c r="X43" s="28"/>
      <c r="Y43" s="28"/>
      <c r="Z43" s="28"/>
    </row>
    <row r="44" spans="1:26" ht="60" x14ac:dyDescent="0.2">
      <c r="A44" s="43">
        <v>14</v>
      </c>
      <c r="B44" s="44" t="s">
        <v>108</v>
      </c>
      <c r="C44" s="45" t="s">
        <v>109</v>
      </c>
      <c r="D44" s="46">
        <v>2426.1799999999998</v>
      </c>
      <c r="E44" s="47">
        <v>149.87</v>
      </c>
      <c r="F44" s="46" t="s">
        <v>110</v>
      </c>
      <c r="G44" s="46">
        <v>49</v>
      </c>
      <c r="H44" s="46">
        <v>3</v>
      </c>
      <c r="I44" s="46" t="s">
        <v>111</v>
      </c>
      <c r="J44" s="46">
        <v>359</v>
      </c>
      <c r="K44" s="47">
        <v>43</v>
      </c>
      <c r="L44" s="47"/>
      <c r="M44" s="47"/>
      <c r="N44" s="47"/>
      <c r="O44" s="47"/>
      <c r="P44" s="47"/>
      <c r="Q44" s="47"/>
      <c r="R44" s="47"/>
      <c r="S44" s="47"/>
      <c r="T44" s="47"/>
      <c r="U44" s="47" t="s">
        <v>112</v>
      </c>
      <c r="V44" s="28"/>
      <c r="W44" s="28"/>
      <c r="X44" s="28"/>
      <c r="Y44" s="28"/>
      <c r="Z44" s="28"/>
    </row>
    <row r="45" spans="1:26" ht="60" x14ac:dyDescent="0.2">
      <c r="A45" s="43">
        <v>15</v>
      </c>
      <c r="B45" s="44" t="s">
        <v>113</v>
      </c>
      <c r="C45" s="45" t="s">
        <v>114</v>
      </c>
      <c r="D45" s="46">
        <v>14758.76</v>
      </c>
      <c r="E45" s="47" t="s">
        <v>115</v>
      </c>
      <c r="F45" s="46" t="s">
        <v>116</v>
      </c>
      <c r="G45" s="46">
        <v>118</v>
      </c>
      <c r="H45" s="46" t="s">
        <v>117</v>
      </c>
      <c r="I45" s="46" t="s">
        <v>118</v>
      </c>
      <c r="J45" s="46">
        <v>1132</v>
      </c>
      <c r="K45" s="47" t="s">
        <v>119</v>
      </c>
      <c r="L45" s="47"/>
      <c r="M45" s="47"/>
      <c r="N45" s="47"/>
      <c r="O45" s="47"/>
      <c r="P45" s="47"/>
      <c r="Q45" s="47"/>
      <c r="R45" s="47"/>
      <c r="S45" s="47"/>
      <c r="T45" s="47"/>
      <c r="U45" s="47" t="s">
        <v>120</v>
      </c>
      <c r="V45" s="28"/>
      <c r="W45" s="28"/>
      <c r="X45" s="28"/>
      <c r="Y45" s="28"/>
      <c r="Z45" s="28"/>
    </row>
    <row r="46" spans="1:26" ht="48" x14ac:dyDescent="0.2">
      <c r="A46" s="43">
        <v>16</v>
      </c>
      <c r="B46" s="44" t="s">
        <v>121</v>
      </c>
      <c r="C46" s="45" t="s">
        <v>122</v>
      </c>
      <c r="D46" s="46">
        <v>578</v>
      </c>
      <c r="E46" s="47" t="s">
        <v>123</v>
      </c>
      <c r="F46" s="46"/>
      <c r="G46" s="46">
        <v>472</v>
      </c>
      <c r="H46" s="46" t="s">
        <v>124</v>
      </c>
      <c r="I46" s="46"/>
      <c r="J46" s="46">
        <v>2406</v>
      </c>
      <c r="K46" s="47" t="s">
        <v>125</v>
      </c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28"/>
      <c r="W46" s="28"/>
      <c r="X46" s="28"/>
      <c r="Y46" s="28"/>
      <c r="Z46" s="28"/>
    </row>
    <row r="47" spans="1:26" ht="48" x14ac:dyDescent="0.2">
      <c r="A47" s="43">
        <v>17</v>
      </c>
      <c r="B47" s="44" t="s">
        <v>126</v>
      </c>
      <c r="C47" s="45" t="s">
        <v>127</v>
      </c>
      <c r="D47" s="46">
        <v>549.95000000000005</v>
      </c>
      <c r="E47" s="47" t="s">
        <v>128</v>
      </c>
      <c r="F47" s="46" t="s">
        <v>129</v>
      </c>
      <c r="G47" s="46">
        <v>238</v>
      </c>
      <c r="H47" s="46" t="s">
        <v>130</v>
      </c>
      <c r="I47" s="46" t="s">
        <v>131</v>
      </c>
      <c r="J47" s="46">
        <v>1729</v>
      </c>
      <c r="K47" s="47" t="s">
        <v>132</v>
      </c>
      <c r="L47" s="47"/>
      <c r="M47" s="47"/>
      <c r="N47" s="47"/>
      <c r="O47" s="47"/>
      <c r="P47" s="47"/>
      <c r="Q47" s="47"/>
      <c r="R47" s="47"/>
      <c r="S47" s="47"/>
      <c r="T47" s="47"/>
      <c r="U47" s="47" t="s">
        <v>133</v>
      </c>
      <c r="V47" s="28"/>
      <c r="W47" s="28"/>
      <c r="X47" s="28"/>
      <c r="Y47" s="28"/>
      <c r="Z47" s="28"/>
    </row>
    <row r="48" spans="1:26" ht="48" x14ac:dyDescent="0.2">
      <c r="A48" s="43">
        <v>18</v>
      </c>
      <c r="B48" s="44" t="s">
        <v>134</v>
      </c>
      <c r="C48" s="45" t="s">
        <v>127</v>
      </c>
      <c r="D48" s="46">
        <v>12870</v>
      </c>
      <c r="E48" s="47" t="s">
        <v>135</v>
      </c>
      <c r="F48" s="46"/>
      <c r="G48" s="46">
        <v>5575</v>
      </c>
      <c r="H48" s="46" t="s">
        <v>136</v>
      </c>
      <c r="I48" s="46"/>
      <c r="J48" s="46">
        <v>33663</v>
      </c>
      <c r="K48" s="47" t="s">
        <v>137</v>
      </c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28"/>
      <c r="W48" s="28"/>
      <c r="X48" s="28"/>
      <c r="Y48" s="28"/>
      <c r="Z48" s="28"/>
    </row>
    <row r="49" spans="1:26" ht="84" x14ac:dyDescent="0.2">
      <c r="A49" s="43">
        <v>19</v>
      </c>
      <c r="B49" s="44" t="s">
        <v>138</v>
      </c>
      <c r="C49" s="45" t="s">
        <v>139</v>
      </c>
      <c r="D49" s="46">
        <v>339.13</v>
      </c>
      <c r="E49" s="47" t="s">
        <v>140</v>
      </c>
      <c r="F49" s="46" t="s">
        <v>74</v>
      </c>
      <c r="G49" s="46">
        <v>51</v>
      </c>
      <c r="H49" s="46" t="s">
        <v>141</v>
      </c>
      <c r="I49" s="46">
        <v>2</v>
      </c>
      <c r="J49" s="46">
        <v>297</v>
      </c>
      <c r="K49" s="47" t="s">
        <v>142</v>
      </c>
      <c r="L49" s="47"/>
      <c r="M49" s="47"/>
      <c r="N49" s="47"/>
      <c r="O49" s="47"/>
      <c r="P49" s="47"/>
      <c r="Q49" s="47"/>
      <c r="R49" s="47"/>
      <c r="S49" s="47"/>
      <c r="T49" s="47"/>
      <c r="U49" s="47">
        <v>7</v>
      </c>
      <c r="V49" s="28"/>
      <c r="W49" s="28"/>
      <c r="X49" s="28"/>
      <c r="Y49" s="28"/>
      <c r="Z49" s="28"/>
    </row>
    <row r="50" spans="1:26" ht="84" x14ac:dyDescent="0.2">
      <c r="A50" s="43">
        <v>20</v>
      </c>
      <c r="B50" s="44" t="s">
        <v>143</v>
      </c>
      <c r="C50" s="45" t="s">
        <v>139</v>
      </c>
      <c r="D50" s="46">
        <v>443.6</v>
      </c>
      <c r="E50" s="47" t="s">
        <v>144</v>
      </c>
      <c r="F50" s="46" t="s">
        <v>79</v>
      </c>
      <c r="G50" s="46">
        <v>67</v>
      </c>
      <c r="H50" s="46" t="s">
        <v>145</v>
      </c>
      <c r="I50" s="46">
        <v>1</v>
      </c>
      <c r="J50" s="46">
        <v>297</v>
      </c>
      <c r="K50" s="47" t="s">
        <v>146</v>
      </c>
      <c r="L50" s="47"/>
      <c r="M50" s="47"/>
      <c r="N50" s="47"/>
      <c r="O50" s="47"/>
      <c r="P50" s="47"/>
      <c r="Q50" s="47"/>
      <c r="R50" s="47"/>
      <c r="S50" s="47"/>
      <c r="T50" s="47"/>
      <c r="U50" s="47">
        <v>5</v>
      </c>
      <c r="V50" s="28"/>
      <c r="W50" s="28"/>
      <c r="X50" s="28"/>
      <c r="Y50" s="28"/>
      <c r="Z50" s="28"/>
    </row>
    <row r="51" spans="1:26" ht="36" x14ac:dyDescent="0.2">
      <c r="A51" s="43">
        <v>21</v>
      </c>
      <c r="B51" s="44" t="s">
        <v>82</v>
      </c>
      <c r="C51" s="45" t="s">
        <v>147</v>
      </c>
      <c r="D51" s="46">
        <v>9.6999999999999993</v>
      </c>
      <c r="E51" s="47">
        <v>9.6999999999999993</v>
      </c>
      <c r="F51" s="46"/>
      <c r="G51" s="46">
        <v>73</v>
      </c>
      <c r="H51" s="46">
        <v>73</v>
      </c>
      <c r="I51" s="46"/>
      <c r="J51" s="46">
        <v>1050</v>
      </c>
      <c r="K51" s="47">
        <v>1050</v>
      </c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28"/>
      <c r="W51" s="28"/>
      <c r="X51" s="28"/>
      <c r="Y51" s="28"/>
      <c r="Z51" s="28"/>
    </row>
    <row r="52" spans="1:26" ht="48" x14ac:dyDescent="0.2">
      <c r="A52" s="43">
        <v>22</v>
      </c>
      <c r="B52" s="44" t="s">
        <v>148</v>
      </c>
      <c r="C52" s="45" t="s">
        <v>149</v>
      </c>
      <c r="D52" s="46">
        <v>3659.44</v>
      </c>
      <c r="E52" s="47" t="s">
        <v>150</v>
      </c>
      <c r="F52" s="46">
        <v>430.27</v>
      </c>
      <c r="G52" s="46">
        <v>110</v>
      </c>
      <c r="H52" s="46" t="s">
        <v>151</v>
      </c>
      <c r="I52" s="46">
        <v>13</v>
      </c>
      <c r="J52" s="46">
        <v>1178</v>
      </c>
      <c r="K52" s="47" t="s">
        <v>152</v>
      </c>
      <c r="L52" s="47"/>
      <c r="M52" s="47"/>
      <c r="N52" s="47"/>
      <c r="O52" s="47"/>
      <c r="P52" s="47"/>
      <c r="Q52" s="47"/>
      <c r="R52" s="47"/>
      <c r="S52" s="47"/>
      <c r="T52" s="47"/>
      <c r="U52" s="47">
        <v>76</v>
      </c>
      <c r="V52" s="28"/>
      <c r="W52" s="28"/>
      <c r="X52" s="28"/>
      <c r="Y52" s="28"/>
      <c r="Z52" s="28"/>
    </row>
    <row r="53" spans="1:26" ht="60" x14ac:dyDescent="0.2">
      <c r="A53" s="43">
        <v>23</v>
      </c>
      <c r="B53" s="44" t="s">
        <v>153</v>
      </c>
      <c r="C53" s="45">
        <v>1</v>
      </c>
      <c r="D53" s="46">
        <v>17.899999999999999</v>
      </c>
      <c r="E53" s="47" t="s">
        <v>154</v>
      </c>
      <c r="F53" s="46"/>
      <c r="G53" s="46">
        <v>18</v>
      </c>
      <c r="H53" s="46" t="s">
        <v>155</v>
      </c>
      <c r="I53" s="46"/>
      <c r="J53" s="46">
        <v>236</v>
      </c>
      <c r="K53" s="47" t="s">
        <v>156</v>
      </c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28"/>
      <c r="W53" s="28"/>
      <c r="X53" s="28"/>
      <c r="Y53" s="28"/>
      <c r="Z53" s="28"/>
    </row>
    <row r="54" spans="1:26" ht="48" x14ac:dyDescent="0.2">
      <c r="A54" s="43">
        <v>24</v>
      </c>
      <c r="B54" s="44" t="s">
        <v>157</v>
      </c>
      <c r="C54" s="45">
        <v>1</v>
      </c>
      <c r="D54" s="46">
        <v>92.47</v>
      </c>
      <c r="E54" s="47" t="s">
        <v>158</v>
      </c>
      <c r="F54" s="46"/>
      <c r="G54" s="46">
        <v>92</v>
      </c>
      <c r="H54" s="46" t="s">
        <v>159</v>
      </c>
      <c r="I54" s="46"/>
      <c r="J54" s="46">
        <v>431</v>
      </c>
      <c r="K54" s="47" t="s">
        <v>160</v>
      </c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28"/>
      <c r="W54" s="28"/>
      <c r="X54" s="28"/>
      <c r="Y54" s="28"/>
      <c r="Z54" s="28"/>
    </row>
    <row r="55" spans="1:26" ht="60" x14ac:dyDescent="0.2">
      <c r="A55" s="43">
        <v>25</v>
      </c>
      <c r="B55" s="44" t="s">
        <v>161</v>
      </c>
      <c r="C55" s="45">
        <v>4</v>
      </c>
      <c r="D55" s="46">
        <v>34.409999999999997</v>
      </c>
      <c r="E55" s="47" t="s">
        <v>162</v>
      </c>
      <c r="F55" s="46" t="s">
        <v>163</v>
      </c>
      <c r="G55" s="46">
        <v>138</v>
      </c>
      <c r="H55" s="46" t="s">
        <v>164</v>
      </c>
      <c r="I55" s="46" t="s">
        <v>165</v>
      </c>
      <c r="J55" s="46">
        <v>1052</v>
      </c>
      <c r="K55" s="47" t="s">
        <v>166</v>
      </c>
      <c r="L55" s="47"/>
      <c r="M55" s="47"/>
      <c r="N55" s="47"/>
      <c r="O55" s="47"/>
      <c r="P55" s="47"/>
      <c r="Q55" s="47"/>
      <c r="R55" s="47"/>
      <c r="S55" s="47"/>
      <c r="T55" s="47"/>
      <c r="U55" s="47" t="s">
        <v>167</v>
      </c>
      <c r="V55" s="28"/>
      <c r="W55" s="28"/>
      <c r="X55" s="28"/>
      <c r="Y55" s="28"/>
      <c r="Z55" s="28"/>
    </row>
    <row r="56" spans="1:26" ht="48" x14ac:dyDescent="0.2">
      <c r="A56" s="43">
        <v>26</v>
      </c>
      <c r="B56" s="44" t="s">
        <v>168</v>
      </c>
      <c r="C56" s="45">
        <v>2</v>
      </c>
      <c r="D56" s="46">
        <v>193.09</v>
      </c>
      <c r="E56" s="47" t="s">
        <v>169</v>
      </c>
      <c r="F56" s="46"/>
      <c r="G56" s="46">
        <v>386</v>
      </c>
      <c r="H56" s="46" t="s">
        <v>170</v>
      </c>
      <c r="I56" s="46"/>
      <c r="J56" s="46">
        <v>2503</v>
      </c>
      <c r="K56" s="47" t="s">
        <v>171</v>
      </c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28"/>
      <c r="W56" s="28"/>
      <c r="X56" s="28"/>
      <c r="Y56" s="28"/>
      <c r="Z56" s="28"/>
    </row>
    <row r="57" spans="1:26" ht="17.850000000000001" customHeight="1" x14ac:dyDescent="0.2">
      <c r="A57" s="65" t="s">
        <v>172</v>
      </c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28"/>
      <c r="W57" s="28"/>
      <c r="X57" s="28"/>
      <c r="Y57" s="28"/>
      <c r="Z57" s="28"/>
    </row>
    <row r="58" spans="1:26" ht="204" x14ac:dyDescent="0.2">
      <c r="A58" s="43">
        <v>27</v>
      </c>
      <c r="B58" s="44" t="s">
        <v>173</v>
      </c>
      <c r="C58" s="45" t="s">
        <v>174</v>
      </c>
      <c r="D58" s="46">
        <v>4328.16</v>
      </c>
      <c r="E58" s="47">
        <v>101.04</v>
      </c>
      <c r="F58" s="46" t="s">
        <v>175</v>
      </c>
      <c r="G58" s="46">
        <v>566</v>
      </c>
      <c r="H58" s="46">
        <v>13</v>
      </c>
      <c r="I58" s="46" t="s">
        <v>176</v>
      </c>
      <c r="J58" s="46">
        <v>3932</v>
      </c>
      <c r="K58" s="47">
        <v>189</v>
      </c>
      <c r="L58" s="47"/>
      <c r="M58" s="47"/>
      <c r="N58" s="47"/>
      <c r="O58" s="47"/>
      <c r="P58" s="47"/>
      <c r="Q58" s="47"/>
      <c r="R58" s="47"/>
      <c r="S58" s="47"/>
      <c r="T58" s="47"/>
      <c r="U58" s="47" t="s">
        <v>177</v>
      </c>
      <c r="V58" s="28"/>
      <c r="W58" s="28"/>
      <c r="X58" s="28"/>
      <c r="Y58" s="28"/>
      <c r="Z58" s="28"/>
    </row>
    <row r="59" spans="1:26" ht="168" x14ac:dyDescent="0.2">
      <c r="A59" s="43">
        <v>28</v>
      </c>
      <c r="B59" s="44" t="s">
        <v>178</v>
      </c>
      <c r="C59" s="45" t="s">
        <v>179</v>
      </c>
      <c r="D59" s="46">
        <v>2186.5500000000002</v>
      </c>
      <c r="E59" s="47">
        <v>2186.5500000000002</v>
      </c>
      <c r="F59" s="46"/>
      <c r="G59" s="46">
        <v>525</v>
      </c>
      <c r="H59" s="46">
        <v>525</v>
      </c>
      <c r="I59" s="46"/>
      <c r="J59" s="46">
        <v>7504</v>
      </c>
      <c r="K59" s="47">
        <v>7504</v>
      </c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28"/>
      <c r="W59" s="28"/>
      <c r="X59" s="28"/>
      <c r="Y59" s="28"/>
      <c r="Z59" s="28"/>
    </row>
    <row r="60" spans="1:26" ht="48" x14ac:dyDescent="0.2">
      <c r="A60" s="43">
        <v>29</v>
      </c>
      <c r="B60" s="44" t="s">
        <v>180</v>
      </c>
      <c r="C60" s="45" t="s">
        <v>181</v>
      </c>
      <c r="D60" s="46">
        <v>1431.41</v>
      </c>
      <c r="E60" s="47" t="s">
        <v>182</v>
      </c>
      <c r="F60" s="46" t="s">
        <v>183</v>
      </c>
      <c r="G60" s="46">
        <v>2677</v>
      </c>
      <c r="H60" s="46" t="s">
        <v>184</v>
      </c>
      <c r="I60" s="46" t="s">
        <v>185</v>
      </c>
      <c r="J60" s="46">
        <v>10723</v>
      </c>
      <c r="K60" s="47" t="s">
        <v>186</v>
      </c>
      <c r="L60" s="47"/>
      <c r="M60" s="47"/>
      <c r="N60" s="47"/>
      <c r="O60" s="47"/>
      <c r="P60" s="47"/>
      <c r="Q60" s="47"/>
      <c r="R60" s="47"/>
      <c r="S60" s="47"/>
      <c r="T60" s="47"/>
      <c r="U60" s="47" t="s">
        <v>187</v>
      </c>
      <c r="V60" s="28"/>
      <c r="W60" s="28"/>
      <c r="X60" s="28"/>
      <c r="Y60" s="28"/>
      <c r="Z60" s="28"/>
    </row>
    <row r="61" spans="1:26" ht="72" x14ac:dyDescent="0.2">
      <c r="A61" s="43">
        <v>30</v>
      </c>
      <c r="B61" s="44" t="s">
        <v>188</v>
      </c>
      <c r="C61" s="45" t="s">
        <v>189</v>
      </c>
      <c r="D61" s="46">
        <v>367.67</v>
      </c>
      <c r="E61" s="47"/>
      <c r="F61" s="46" t="s">
        <v>190</v>
      </c>
      <c r="G61" s="46">
        <v>50</v>
      </c>
      <c r="H61" s="46"/>
      <c r="I61" s="46" t="s">
        <v>191</v>
      </c>
      <c r="J61" s="46">
        <v>419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 t="s">
        <v>192</v>
      </c>
      <c r="V61" s="28"/>
      <c r="W61" s="28"/>
      <c r="X61" s="28"/>
      <c r="Y61" s="28"/>
      <c r="Z61" s="28"/>
    </row>
    <row r="62" spans="1:26" ht="48" x14ac:dyDescent="0.2">
      <c r="A62" s="43">
        <v>31</v>
      </c>
      <c r="B62" s="44" t="s">
        <v>193</v>
      </c>
      <c r="C62" s="45" t="s">
        <v>194</v>
      </c>
      <c r="D62" s="46">
        <v>334.97</v>
      </c>
      <c r="E62" s="47">
        <v>135.07</v>
      </c>
      <c r="F62" s="46" t="s">
        <v>195</v>
      </c>
      <c r="G62" s="46">
        <v>456</v>
      </c>
      <c r="H62" s="46">
        <v>184</v>
      </c>
      <c r="I62" s="46" t="s">
        <v>196</v>
      </c>
      <c r="J62" s="46">
        <v>4559</v>
      </c>
      <c r="K62" s="47">
        <v>2628</v>
      </c>
      <c r="L62" s="47"/>
      <c r="M62" s="47"/>
      <c r="N62" s="47"/>
      <c r="O62" s="47"/>
      <c r="P62" s="47"/>
      <c r="Q62" s="47"/>
      <c r="R62" s="47"/>
      <c r="S62" s="47"/>
      <c r="T62" s="47"/>
      <c r="U62" s="47" t="s">
        <v>197</v>
      </c>
      <c r="V62" s="28"/>
      <c r="W62" s="28"/>
      <c r="X62" s="28"/>
      <c r="Y62" s="28"/>
      <c r="Z62" s="28"/>
    </row>
    <row r="63" spans="1:26" ht="60" x14ac:dyDescent="0.2">
      <c r="A63" s="43">
        <v>32</v>
      </c>
      <c r="B63" s="44" t="s">
        <v>198</v>
      </c>
      <c r="C63" s="45" t="s">
        <v>199</v>
      </c>
      <c r="D63" s="46">
        <v>21.99</v>
      </c>
      <c r="E63" s="47"/>
      <c r="F63" s="46" t="s">
        <v>200</v>
      </c>
      <c r="G63" s="46">
        <v>7</v>
      </c>
      <c r="H63" s="46"/>
      <c r="I63" s="46" t="s">
        <v>201</v>
      </c>
      <c r="J63" s="46">
        <v>59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 t="s">
        <v>202</v>
      </c>
      <c r="V63" s="28"/>
      <c r="W63" s="28"/>
      <c r="X63" s="28"/>
      <c r="Y63" s="28"/>
      <c r="Z63" s="28"/>
    </row>
    <row r="64" spans="1:26" ht="48" x14ac:dyDescent="0.2">
      <c r="A64" s="43">
        <v>33</v>
      </c>
      <c r="B64" s="44" t="s">
        <v>203</v>
      </c>
      <c r="C64" s="45" t="s">
        <v>204</v>
      </c>
      <c r="D64" s="46">
        <v>4.63</v>
      </c>
      <c r="E64" s="47"/>
      <c r="F64" s="46">
        <v>4.63</v>
      </c>
      <c r="G64" s="46">
        <v>208</v>
      </c>
      <c r="H64" s="46"/>
      <c r="I64" s="46">
        <v>208</v>
      </c>
      <c r="J64" s="46">
        <v>1572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>
        <v>1572</v>
      </c>
      <c r="V64" s="28"/>
      <c r="W64" s="28"/>
      <c r="X64" s="28"/>
      <c r="Y64" s="28"/>
      <c r="Z64" s="28"/>
    </row>
    <row r="65" spans="1:26" ht="72" x14ac:dyDescent="0.2">
      <c r="A65" s="43">
        <v>34</v>
      </c>
      <c r="B65" s="44" t="s">
        <v>205</v>
      </c>
      <c r="C65" s="45" t="s">
        <v>204</v>
      </c>
      <c r="D65" s="46">
        <v>19.600000000000001</v>
      </c>
      <c r="E65" s="47"/>
      <c r="F65" s="46">
        <v>19.600000000000001</v>
      </c>
      <c r="G65" s="46">
        <v>880</v>
      </c>
      <c r="H65" s="46"/>
      <c r="I65" s="46">
        <v>880</v>
      </c>
      <c r="J65" s="46">
        <v>4133</v>
      </c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>
        <v>4133</v>
      </c>
      <c r="V65" s="28"/>
      <c r="W65" s="28"/>
      <c r="X65" s="28"/>
      <c r="Y65" s="28"/>
      <c r="Z65" s="28"/>
    </row>
    <row r="66" spans="1:26" ht="36" x14ac:dyDescent="0.2">
      <c r="A66" s="43">
        <v>35</v>
      </c>
      <c r="B66" s="44" t="s">
        <v>206</v>
      </c>
      <c r="C66" s="45" t="s">
        <v>207</v>
      </c>
      <c r="D66" s="46">
        <v>398.5</v>
      </c>
      <c r="E66" s="47" t="s">
        <v>208</v>
      </c>
      <c r="F66" s="46" t="s">
        <v>209</v>
      </c>
      <c r="G66" s="46">
        <v>7</v>
      </c>
      <c r="H66" s="46">
        <v>1</v>
      </c>
      <c r="I66" s="46" t="s">
        <v>70</v>
      </c>
      <c r="J66" s="46">
        <v>66</v>
      </c>
      <c r="K66" s="47">
        <v>10</v>
      </c>
      <c r="L66" s="47"/>
      <c r="M66" s="47"/>
      <c r="N66" s="47"/>
      <c r="O66" s="47"/>
      <c r="P66" s="47"/>
      <c r="Q66" s="47"/>
      <c r="R66" s="47"/>
      <c r="S66" s="47"/>
      <c r="T66" s="47"/>
      <c r="U66" s="47" t="s">
        <v>210</v>
      </c>
      <c r="V66" s="28"/>
      <c r="W66" s="28"/>
      <c r="X66" s="28"/>
      <c r="Y66" s="28"/>
      <c r="Z66" s="28"/>
    </row>
    <row r="67" spans="1:26" ht="17.850000000000001" customHeight="1" x14ac:dyDescent="0.2">
      <c r="A67" s="65" t="s">
        <v>211</v>
      </c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28"/>
      <c r="W67" s="28"/>
      <c r="X67" s="28"/>
      <c r="Y67" s="28"/>
      <c r="Z67" s="28"/>
    </row>
    <row r="68" spans="1:26" ht="48" x14ac:dyDescent="0.2">
      <c r="A68" s="43">
        <v>36</v>
      </c>
      <c r="B68" s="44" t="s">
        <v>212</v>
      </c>
      <c r="C68" s="45" t="s">
        <v>213</v>
      </c>
      <c r="D68" s="46">
        <v>5022.6099999999997</v>
      </c>
      <c r="E68" s="47">
        <v>1889.7</v>
      </c>
      <c r="F68" s="46" t="s">
        <v>214</v>
      </c>
      <c r="G68" s="46">
        <v>171</v>
      </c>
      <c r="H68" s="46">
        <v>64</v>
      </c>
      <c r="I68" s="46" t="s">
        <v>215</v>
      </c>
      <c r="J68" s="46">
        <v>1662</v>
      </c>
      <c r="K68" s="47">
        <v>919</v>
      </c>
      <c r="L68" s="47"/>
      <c r="M68" s="47"/>
      <c r="N68" s="47"/>
      <c r="O68" s="47"/>
      <c r="P68" s="47"/>
      <c r="Q68" s="47"/>
      <c r="R68" s="47"/>
      <c r="S68" s="47"/>
      <c r="T68" s="47"/>
      <c r="U68" s="47" t="s">
        <v>216</v>
      </c>
      <c r="V68" s="28"/>
      <c r="W68" s="28"/>
      <c r="X68" s="28"/>
      <c r="Y68" s="28"/>
      <c r="Z68" s="28"/>
    </row>
    <row r="69" spans="1:26" ht="48" x14ac:dyDescent="0.2">
      <c r="A69" s="43">
        <v>37</v>
      </c>
      <c r="B69" s="44" t="s">
        <v>217</v>
      </c>
      <c r="C69" s="45" t="s">
        <v>218</v>
      </c>
      <c r="D69" s="46">
        <v>872.77</v>
      </c>
      <c r="E69" s="47">
        <v>172.25</v>
      </c>
      <c r="F69" s="46" t="s">
        <v>219</v>
      </c>
      <c r="G69" s="46">
        <v>59</v>
      </c>
      <c r="H69" s="46">
        <v>12</v>
      </c>
      <c r="I69" s="46" t="s">
        <v>220</v>
      </c>
      <c r="J69" s="46">
        <v>514</v>
      </c>
      <c r="K69" s="47">
        <v>168</v>
      </c>
      <c r="L69" s="47"/>
      <c r="M69" s="47"/>
      <c r="N69" s="47"/>
      <c r="O69" s="47"/>
      <c r="P69" s="47"/>
      <c r="Q69" s="47"/>
      <c r="R69" s="47"/>
      <c r="S69" s="47"/>
      <c r="T69" s="47"/>
      <c r="U69" s="47" t="s">
        <v>221</v>
      </c>
      <c r="V69" s="28"/>
      <c r="W69" s="28"/>
      <c r="X69" s="28"/>
      <c r="Y69" s="28"/>
      <c r="Z69" s="28"/>
    </row>
    <row r="70" spans="1:26" ht="72" x14ac:dyDescent="0.2">
      <c r="A70" s="43">
        <v>38</v>
      </c>
      <c r="B70" s="44" t="s">
        <v>222</v>
      </c>
      <c r="C70" s="45" t="s">
        <v>223</v>
      </c>
      <c r="D70" s="46">
        <v>4.12</v>
      </c>
      <c r="E70" s="47"/>
      <c r="F70" s="46">
        <v>4.12</v>
      </c>
      <c r="G70" s="46">
        <v>76</v>
      </c>
      <c r="H70" s="46"/>
      <c r="I70" s="46">
        <v>76</v>
      </c>
      <c r="J70" s="46">
        <v>572</v>
      </c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>
        <v>572</v>
      </c>
      <c r="V70" s="28"/>
      <c r="W70" s="28"/>
      <c r="X70" s="28"/>
      <c r="Y70" s="28"/>
      <c r="Z70" s="28"/>
    </row>
    <row r="71" spans="1:26" ht="72" x14ac:dyDescent="0.2">
      <c r="A71" s="43">
        <v>39</v>
      </c>
      <c r="B71" s="44" t="s">
        <v>205</v>
      </c>
      <c r="C71" s="45" t="s">
        <v>223</v>
      </c>
      <c r="D71" s="46">
        <v>19.600000000000001</v>
      </c>
      <c r="E71" s="47"/>
      <c r="F71" s="46">
        <v>19.600000000000001</v>
      </c>
      <c r="G71" s="46">
        <v>360</v>
      </c>
      <c r="H71" s="46"/>
      <c r="I71" s="46">
        <v>360</v>
      </c>
      <c r="J71" s="46">
        <v>1691</v>
      </c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>
        <v>1691</v>
      </c>
      <c r="V71" s="28"/>
      <c r="W71" s="28"/>
      <c r="X71" s="28"/>
      <c r="Y71" s="28"/>
      <c r="Z71" s="28"/>
    </row>
    <row r="72" spans="1:26" ht="36" x14ac:dyDescent="0.2">
      <c r="A72" s="43">
        <v>40</v>
      </c>
      <c r="B72" s="44" t="s">
        <v>206</v>
      </c>
      <c r="C72" s="45" t="s">
        <v>224</v>
      </c>
      <c r="D72" s="46">
        <v>398.5</v>
      </c>
      <c r="E72" s="47" t="s">
        <v>208</v>
      </c>
      <c r="F72" s="46" t="s">
        <v>209</v>
      </c>
      <c r="G72" s="46">
        <v>4065</v>
      </c>
      <c r="H72" s="46" t="s">
        <v>225</v>
      </c>
      <c r="I72" s="46" t="s">
        <v>226</v>
      </c>
      <c r="J72" s="46">
        <v>35940</v>
      </c>
      <c r="K72" s="47" t="s">
        <v>227</v>
      </c>
      <c r="L72" s="47"/>
      <c r="M72" s="47"/>
      <c r="N72" s="47"/>
      <c r="O72" s="47"/>
      <c r="P72" s="47"/>
      <c r="Q72" s="47"/>
      <c r="R72" s="47"/>
      <c r="S72" s="47"/>
      <c r="T72" s="47"/>
      <c r="U72" s="47" t="s">
        <v>228</v>
      </c>
      <c r="V72" s="28"/>
      <c r="W72" s="28"/>
      <c r="X72" s="28"/>
      <c r="Y72" s="28"/>
      <c r="Z72" s="28"/>
    </row>
    <row r="73" spans="1:26" ht="132" x14ac:dyDescent="0.2">
      <c r="A73" s="43">
        <v>41</v>
      </c>
      <c r="B73" s="44" t="s">
        <v>229</v>
      </c>
      <c r="C73" s="45" t="s">
        <v>218</v>
      </c>
      <c r="D73" s="46">
        <v>4682.3100000000004</v>
      </c>
      <c r="E73" s="47" t="s">
        <v>230</v>
      </c>
      <c r="F73" s="46" t="s">
        <v>231</v>
      </c>
      <c r="G73" s="46">
        <v>318</v>
      </c>
      <c r="H73" s="46" t="s">
        <v>232</v>
      </c>
      <c r="I73" s="46" t="s">
        <v>233</v>
      </c>
      <c r="J73" s="46">
        <v>2000</v>
      </c>
      <c r="K73" s="47" t="s">
        <v>234</v>
      </c>
      <c r="L73" s="47"/>
      <c r="M73" s="47"/>
      <c r="N73" s="47"/>
      <c r="O73" s="47"/>
      <c r="P73" s="47"/>
      <c r="Q73" s="47"/>
      <c r="R73" s="47"/>
      <c r="S73" s="47"/>
      <c r="T73" s="47"/>
      <c r="U73" s="47" t="s">
        <v>235</v>
      </c>
      <c r="V73" s="28"/>
      <c r="W73" s="28"/>
      <c r="X73" s="28"/>
      <c r="Y73" s="28"/>
      <c r="Z73" s="28"/>
    </row>
    <row r="74" spans="1:26" ht="60" x14ac:dyDescent="0.2">
      <c r="A74" s="43">
        <v>42</v>
      </c>
      <c r="B74" s="44" t="s">
        <v>236</v>
      </c>
      <c r="C74" s="45" t="s">
        <v>237</v>
      </c>
      <c r="D74" s="46">
        <v>128</v>
      </c>
      <c r="E74" s="47" t="s">
        <v>238</v>
      </c>
      <c r="F74" s="46"/>
      <c r="G74" s="46">
        <v>870</v>
      </c>
      <c r="H74" s="46" t="s">
        <v>239</v>
      </c>
      <c r="I74" s="46"/>
      <c r="J74" s="46">
        <v>4042</v>
      </c>
      <c r="K74" s="47" t="s">
        <v>240</v>
      </c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28"/>
      <c r="W74" s="28"/>
      <c r="X74" s="28"/>
      <c r="Y74" s="28"/>
      <c r="Z74" s="28"/>
    </row>
    <row r="75" spans="1:26" ht="120" x14ac:dyDescent="0.2">
      <c r="A75" s="43">
        <v>43</v>
      </c>
      <c r="B75" s="44" t="s">
        <v>241</v>
      </c>
      <c r="C75" s="45" t="s">
        <v>242</v>
      </c>
      <c r="D75" s="46">
        <v>27719.71</v>
      </c>
      <c r="E75" s="47" t="s">
        <v>243</v>
      </c>
      <c r="F75" s="46" t="s">
        <v>244</v>
      </c>
      <c r="G75" s="46">
        <v>942</v>
      </c>
      <c r="H75" s="46" t="s">
        <v>245</v>
      </c>
      <c r="I75" s="46" t="s">
        <v>246</v>
      </c>
      <c r="J75" s="46">
        <v>4804</v>
      </c>
      <c r="K75" s="47" t="s">
        <v>247</v>
      </c>
      <c r="L75" s="47"/>
      <c r="M75" s="47"/>
      <c r="N75" s="47"/>
      <c r="O75" s="47"/>
      <c r="P75" s="47"/>
      <c r="Q75" s="47"/>
      <c r="R75" s="47"/>
      <c r="S75" s="47"/>
      <c r="T75" s="47"/>
      <c r="U75" s="47" t="s">
        <v>248</v>
      </c>
      <c r="V75" s="28"/>
      <c r="W75" s="28"/>
      <c r="X75" s="28"/>
      <c r="Y75" s="28"/>
      <c r="Z75" s="28"/>
    </row>
    <row r="76" spans="1:26" ht="144" x14ac:dyDescent="0.2">
      <c r="A76" s="43">
        <v>44</v>
      </c>
      <c r="B76" s="44" t="s">
        <v>249</v>
      </c>
      <c r="C76" s="45" t="s">
        <v>242</v>
      </c>
      <c r="D76" s="46">
        <v>3813.06</v>
      </c>
      <c r="E76" s="47" t="s">
        <v>250</v>
      </c>
      <c r="F76" s="46" t="s">
        <v>251</v>
      </c>
      <c r="G76" s="46">
        <v>130</v>
      </c>
      <c r="H76" s="46" t="s">
        <v>252</v>
      </c>
      <c r="I76" s="46" t="s">
        <v>253</v>
      </c>
      <c r="J76" s="46">
        <v>995</v>
      </c>
      <c r="K76" s="47" t="s">
        <v>254</v>
      </c>
      <c r="L76" s="47"/>
      <c r="M76" s="47"/>
      <c r="N76" s="47"/>
      <c r="O76" s="47"/>
      <c r="P76" s="47"/>
      <c r="Q76" s="47"/>
      <c r="R76" s="47"/>
      <c r="S76" s="47"/>
      <c r="T76" s="47"/>
      <c r="U76" s="47" t="s">
        <v>255</v>
      </c>
      <c r="V76" s="28"/>
      <c r="W76" s="28"/>
      <c r="X76" s="28"/>
      <c r="Y76" s="28"/>
      <c r="Z76" s="28"/>
    </row>
    <row r="77" spans="1:26" ht="60" x14ac:dyDescent="0.2">
      <c r="A77" s="43">
        <v>45</v>
      </c>
      <c r="B77" s="44" t="s">
        <v>256</v>
      </c>
      <c r="C77" s="45" t="s">
        <v>257</v>
      </c>
      <c r="D77" s="46">
        <v>8.92</v>
      </c>
      <c r="E77" s="47" t="s">
        <v>258</v>
      </c>
      <c r="F77" s="46">
        <v>3.59</v>
      </c>
      <c r="G77" s="46"/>
      <c r="H77" s="46"/>
      <c r="I77" s="46"/>
      <c r="J77" s="46">
        <v>1</v>
      </c>
      <c r="K77" s="47" t="s">
        <v>259</v>
      </c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28"/>
      <c r="W77" s="28"/>
      <c r="X77" s="28"/>
      <c r="Y77" s="28"/>
      <c r="Z77" s="28"/>
    </row>
    <row r="78" spans="1:26" ht="84" x14ac:dyDescent="0.2">
      <c r="A78" s="43">
        <v>46</v>
      </c>
      <c r="B78" s="44" t="s">
        <v>260</v>
      </c>
      <c r="C78" s="45" t="s">
        <v>261</v>
      </c>
      <c r="D78" s="46">
        <v>511</v>
      </c>
      <c r="E78" s="47" t="s">
        <v>262</v>
      </c>
      <c r="F78" s="46"/>
      <c r="G78" s="46">
        <v>1752</v>
      </c>
      <c r="H78" s="46" t="s">
        <v>263</v>
      </c>
      <c r="I78" s="46"/>
      <c r="J78" s="46">
        <v>8183</v>
      </c>
      <c r="K78" s="47" t="s">
        <v>264</v>
      </c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28"/>
      <c r="W78" s="28"/>
      <c r="X78" s="28"/>
      <c r="Y78" s="28"/>
      <c r="Z78" s="28"/>
    </row>
    <row r="79" spans="1:26" ht="17.850000000000001" customHeight="1" x14ac:dyDescent="0.2">
      <c r="A79" s="65" t="s">
        <v>265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28"/>
      <c r="W79" s="28"/>
      <c r="X79" s="28"/>
      <c r="Y79" s="28"/>
      <c r="Z79" s="28"/>
    </row>
    <row r="80" spans="1:26" ht="72" x14ac:dyDescent="0.2">
      <c r="A80" s="43">
        <v>47</v>
      </c>
      <c r="B80" s="44" t="s">
        <v>266</v>
      </c>
      <c r="C80" s="45" t="s">
        <v>267</v>
      </c>
      <c r="D80" s="46">
        <v>1151.8</v>
      </c>
      <c r="E80" s="47" t="s">
        <v>268</v>
      </c>
      <c r="F80" s="46" t="s">
        <v>269</v>
      </c>
      <c r="G80" s="46">
        <v>26</v>
      </c>
      <c r="H80" s="46">
        <v>5</v>
      </c>
      <c r="I80" s="46" t="s">
        <v>270</v>
      </c>
      <c r="J80" s="46">
        <v>199</v>
      </c>
      <c r="K80" s="47">
        <v>75</v>
      </c>
      <c r="L80" s="47"/>
      <c r="M80" s="47"/>
      <c r="N80" s="47"/>
      <c r="O80" s="47"/>
      <c r="P80" s="47"/>
      <c r="Q80" s="47"/>
      <c r="R80" s="47"/>
      <c r="S80" s="47"/>
      <c r="T80" s="47"/>
      <c r="U80" s="47" t="s">
        <v>271</v>
      </c>
      <c r="V80" s="28"/>
      <c r="W80" s="28"/>
      <c r="X80" s="28"/>
      <c r="Y80" s="28"/>
      <c r="Z80" s="28"/>
    </row>
    <row r="81" spans="1:26" ht="84" x14ac:dyDescent="0.2">
      <c r="A81" s="43">
        <v>48</v>
      </c>
      <c r="B81" s="44" t="s">
        <v>59</v>
      </c>
      <c r="C81" s="45" t="s">
        <v>272</v>
      </c>
      <c r="D81" s="46">
        <v>30.2</v>
      </c>
      <c r="E81" s="47" t="s">
        <v>61</v>
      </c>
      <c r="F81" s="46"/>
      <c r="G81" s="46">
        <v>70</v>
      </c>
      <c r="H81" s="46" t="s">
        <v>273</v>
      </c>
      <c r="I81" s="46"/>
      <c r="J81" s="46">
        <v>445</v>
      </c>
      <c r="K81" s="47" t="s">
        <v>274</v>
      </c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28"/>
      <c r="W81" s="28"/>
      <c r="X81" s="28"/>
      <c r="Y81" s="28"/>
      <c r="Z81" s="28"/>
    </row>
    <row r="82" spans="1:26" ht="72" x14ac:dyDescent="0.2">
      <c r="A82" s="43">
        <v>49</v>
      </c>
      <c r="B82" s="44" t="s">
        <v>275</v>
      </c>
      <c r="C82" s="45" t="s">
        <v>276</v>
      </c>
      <c r="D82" s="46">
        <v>28213.599999999999</v>
      </c>
      <c r="E82" s="47" t="s">
        <v>277</v>
      </c>
      <c r="F82" s="46" t="s">
        <v>278</v>
      </c>
      <c r="G82" s="46">
        <v>65</v>
      </c>
      <c r="H82" s="46" t="s">
        <v>279</v>
      </c>
      <c r="I82" s="46">
        <v>3</v>
      </c>
      <c r="J82" s="46">
        <v>255</v>
      </c>
      <c r="K82" s="47" t="s">
        <v>280</v>
      </c>
      <c r="L82" s="47"/>
      <c r="M82" s="47"/>
      <c r="N82" s="47"/>
      <c r="O82" s="47"/>
      <c r="P82" s="47"/>
      <c r="Q82" s="47"/>
      <c r="R82" s="47"/>
      <c r="S82" s="47"/>
      <c r="T82" s="47"/>
      <c r="U82" s="47" t="s">
        <v>281</v>
      </c>
      <c r="V82" s="28"/>
      <c r="W82" s="28"/>
      <c r="X82" s="28"/>
      <c r="Y82" s="28"/>
      <c r="Z82" s="28"/>
    </row>
    <row r="83" spans="1:26" ht="48" x14ac:dyDescent="0.2">
      <c r="A83" s="43">
        <v>50</v>
      </c>
      <c r="B83" s="44" t="s">
        <v>282</v>
      </c>
      <c r="C83" s="45">
        <v>0.96599999999999997</v>
      </c>
      <c r="D83" s="46">
        <v>15.4</v>
      </c>
      <c r="E83" s="47" t="s">
        <v>283</v>
      </c>
      <c r="F83" s="46"/>
      <c r="G83" s="46">
        <v>15</v>
      </c>
      <c r="H83" s="46" t="s">
        <v>284</v>
      </c>
      <c r="I83" s="46"/>
      <c r="J83" s="46">
        <v>40</v>
      </c>
      <c r="K83" s="47" t="s">
        <v>285</v>
      </c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28"/>
      <c r="W83" s="28"/>
      <c r="X83" s="28"/>
      <c r="Y83" s="28"/>
      <c r="Z83" s="28"/>
    </row>
    <row r="84" spans="1:26" ht="60" x14ac:dyDescent="0.2">
      <c r="A84" s="43">
        <v>51</v>
      </c>
      <c r="B84" s="44" t="s">
        <v>286</v>
      </c>
      <c r="C84" s="45" t="s">
        <v>287</v>
      </c>
      <c r="D84" s="46">
        <v>11.42</v>
      </c>
      <c r="E84" s="47">
        <v>11.42</v>
      </c>
      <c r="F84" s="46"/>
      <c r="G84" s="46">
        <v>9</v>
      </c>
      <c r="H84" s="46">
        <v>9</v>
      </c>
      <c r="I84" s="46"/>
      <c r="J84" s="46">
        <v>131</v>
      </c>
      <c r="K84" s="47">
        <v>131</v>
      </c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28"/>
      <c r="W84" s="28"/>
      <c r="X84" s="28"/>
      <c r="Y84" s="28"/>
      <c r="Z84" s="28"/>
    </row>
    <row r="85" spans="1:26" ht="60" x14ac:dyDescent="0.2">
      <c r="A85" s="43">
        <v>52</v>
      </c>
      <c r="B85" s="44" t="s">
        <v>288</v>
      </c>
      <c r="C85" s="45" t="s">
        <v>289</v>
      </c>
      <c r="D85" s="46">
        <v>32.47</v>
      </c>
      <c r="E85" s="47" t="s">
        <v>290</v>
      </c>
      <c r="F85" s="46"/>
      <c r="G85" s="46">
        <v>2650</v>
      </c>
      <c r="H85" s="46" t="s">
        <v>291</v>
      </c>
      <c r="I85" s="46"/>
      <c r="J85" s="46">
        <v>11967</v>
      </c>
      <c r="K85" s="47" t="s">
        <v>292</v>
      </c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28"/>
      <c r="W85" s="28"/>
      <c r="X85" s="28"/>
      <c r="Y85" s="28"/>
      <c r="Z85" s="28"/>
    </row>
    <row r="86" spans="1:26" ht="48" x14ac:dyDescent="0.2">
      <c r="A86" s="43">
        <v>53</v>
      </c>
      <c r="B86" s="44" t="s">
        <v>293</v>
      </c>
      <c r="C86" s="45">
        <v>14</v>
      </c>
      <c r="D86" s="46">
        <v>6.76</v>
      </c>
      <c r="E86" s="47">
        <v>2.4300000000000002</v>
      </c>
      <c r="F86" s="46">
        <v>4.33</v>
      </c>
      <c r="G86" s="46">
        <v>95</v>
      </c>
      <c r="H86" s="46">
        <v>34</v>
      </c>
      <c r="I86" s="46">
        <v>61</v>
      </c>
      <c r="J86" s="46">
        <v>735</v>
      </c>
      <c r="K86" s="47">
        <v>487</v>
      </c>
      <c r="L86" s="47"/>
      <c r="M86" s="47"/>
      <c r="N86" s="47"/>
      <c r="O86" s="47"/>
      <c r="P86" s="47"/>
      <c r="Q86" s="47"/>
      <c r="R86" s="47"/>
      <c r="S86" s="47"/>
      <c r="T86" s="47"/>
      <c r="U86" s="47">
        <v>248</v>
      </c>
      <c r="V86" s="28"/>
      <c r="W86" s="28"/>
      <c r="X86" s="28"/>
      <c r="Y86" s="28"/>
      <c r="Z86" s="28"/>
    </row>
    <row r="87" spans="1:26" ht="72" x14ac:dyDescent="0.2">
      <c r="A87" s="43">
        <v>54</v>
      </c>
      <c r="B87" s="44" t="s">
        <v>294</v>
      </c>
      <c r="C87" s="45">
        <v>7</v>
      </c>
      <c r="D87" s="46">
        <v>30.56</v>
      </c>
      <c r="E87" s="47">
        <v>9.81</v>
      </c>
      <c r="F87" s="46">
        <v>20.75</v>
      </c>
      <c r="G87" s="46">
        <v>214</v>
      </c>
      <c r="H87" s="46">
        <v>69</v>
      </c>
      <c r="I87" s="46">
        <v>145</v>
      </c>
      <c r="J87" s="46">
        <v>1262</v>
      </c>
      <c r="K87" s="47">
        <v>983</v>
      </c>
      <c r="L87" s="47"/>
      <c r="M87" s="47"/>
      <c r="N87" s="47"/>
      <c r="O87" s="47"/>
      <c r="P87" s="47"/>
      <c r="Q87" s="47"/>
      <c r="R87" s="47"/>
      <c r="S87" s="47"/>
      <c r="T87" s="47"/>
      <c r="U87" s="47">
        <v>279</v>
      </c>
      <c r="V87" s="28"/>
      <c r="W87" s="28"/>
      <c r="X87" s="28"/>
      <c r="Y87" s="28"/>
      <c r="Z87" s="28"/>
    </row>
    <row r="88" spans="1:26" ht="60" x14ac:dyDescent="0.2">
      <c r="A88" s="43">
        <v>55</v>
      </c>
      <c r="B88" s="44" t="s">
        <v>295</v>
      </c>
      <c r="C88" s="45" t="s">
        <v>296</v>
      </c>
      <c r="D88" s="46">
        <v>1462.58</v>
      </c>
      <c r="E88" s="47" t="s">
        <v>297</v>
      </c>
      <c r="F88" s="46" t="s">
        <v>298</v>
      </c>
      <c r="G88" s="46">
        <v>140</v>
      </c>
      <c r="H88" s="46" t="s">
        <v>299</v>
      </c>
      <c r="I88" s="46" t="s">
        <v>300</v>
      </c>
      <c r="J88" s="46">
        <v>855</v>
      </c>
      <c r="K88" s="47">
        <v>120</v>
      </c>
      <c r="L88" s="47"/>
      <c r="M88" s="47"/>
      <c r="N88" s="47"/>
      <c r="O88" s="47"/>
      <c r="P88" s="47"/>
      <c r="Q88" s="47"/>
      <c r="R88" s="47"/>
      <c r="S88" s="47"/>
      <c r="T88" s="47"/>
      <c r="U88" s="47" t="s">
        <v>301</v>
      </c>
      <c r="V88" s="28"/>
      <c r="W88" s="28"/>
      <c r="X88" s="28"/>
      <c r="Y88" s="28"/>
      <c r="Z88" s="28"/>
    </row>
    <row r="89" spans="1:26" ht="36" x14ac:dyDescent="0.2">
      <c r="A89" s="43">
        <v>56</v>
      </c>
      <c r="B89" s="44" t="s">
        <v>302</v>
      </c>
      <c r="C89" s="45">
        <v>96</v>
      </c>
      <c r="D89" s="46">
        <v>0.3</v>
      </c>
      <c r="E89" s="47" t="s">
        <v>303</v>
      </c>
      <c r="F89" s="46"/>
      <c r="G89" s="46">
        <v>29</v>
      </c>
      <c r="H89" s="46" t="s">
        <v>304</v>
      </c>
      <c r="I89" s="46"/>
      <c r="J89" s="46">
        <v>132</v>
      </c>
      <c r="K89" s="47" t="s">
        <v>305</v>
      </c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28"/>
      <c r="W89" s="28"/>
      <c r="X89" s="28"/>
      <c r="Y89" s="28"/>
      <c r="Z89" s="28"/>
    </row>
    <row r="90" spans="1:26" ht="72" x14ac:dyDescent="0.2">
      <c r="A90" s="43">
        <v>57</v>
      </c>
      <c r="B90" s="44" t="s">
        <v>306</v>
      </c>
      <c r="C90" s="45" t="s">
        <v>307</v>
      </c>
      <c r="D90" s="46">
        <v>212.27</v>
      </c>
      <c r="E90" s="47" t="s">
        <v>308</v>
      </c>
      <c r="F90" s="46">
        <v>16.07</v>
      </c>
      <c r="G90" s="46">
        <v>42</v>
      </c>
      <c r="H90" s="46" t="s">
        <v>309</v>
      </c>
      <c r="I90" s="46">
        <v>3</v>
      </c>
      <c r="J90" s="46">
        <v>131</v>
      </c>
      <c r="K90" s="47" t="s">
        <v>310</v>
      </c>
      <c r="L90" s="47"/>
      <c r="M90" s="47"/>
      <c r="N90" s="47"/>
      <c r="O90" s="47"/>
      <c r="P90" s="47"/>
      <c r="Q90" s="47"/>
      <c r="R90" s="47"/>
      <c r="S90" s="47"/>
      <c r="T90" s="47"/>
      <c r="U90" s="47">
        <v>10</v>
      </c>
      <c r="V90" s="28"/>
      <c r="W90" s="28"/>
      <c r="X90" s="28"/>
      <c r="Y90" s="28"/>
      <c r="Z90" s="28"/>
    </row>
    <row r="91" spans="1:26" ht="36" x14ac:dyDescent="0.2">
      <c r="A91" s="43">
        <v>58</v>
      </c>
      <c r="B91" s="44" t="s">
        <v>311</v>
      </c>
      <c r="C91" s="45">
        <v>2</v>
      </c>
      <c r="D91" s="46">
        <v>471</v>
      </c>
      <c r="E91" s="47" t="s">
        <v>312</v>
      </c>
      <c r="F91" s="46"/>
      <c r="G91" s="46">
        <v>942</v>
      </c>
      <c r="H91" s="46" t="s">
        <v>313</v>
      </c>
      <c r="I91" s="46"/>
      <c r="J91" s="46">
        <v>8225</v>
      </c>
      <c r="K91" s="47" t="s">
        <v>314</v>
      </c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28"/>
      <c r="W91" s="28"/>
      <c r="X91" s="28"/>
      <c r="Y91" s="28"/>
      <c r="Z91" s="28"/>
    </row>
    <row r="92" spans="1:26" ht="48" x14ac:dyDescent="0.2">
      <c r="A92" s="43">
        <v>59</v>
      </c>
      <c r="B92" s="44" t="s">
        <v>315</v>
      </c>
      <c r="C92" s="45" t="s">
        <v>316</v>
      </c>
      <c r="D92" s="46">
        <v>2182.5500000000002</v>
      </c>
      <c r="E92" s="47" t="s">
        <v>317</v>
      </c>
      <c r="F92" s="46">
        <v>45.19</v>
      </c>
      <c r="G92" s="46">
        <v>33</v>
      </c>
      <c r="H92" s="46" t="s">
        <v>318</v>
      </c>
      <c r="I92" s="46">
        <v>1</v>
      </c>
      <c r="J92" s="46">
        <v>321</v>
      </c>
      <c r="K92" s="47" t="s">
        <v>319</v>
      </c>
      <c r="L92" s="47"/>
      <c r="M92" s="47"/>
      <c r="N92" s="47"/>
      <c r="O92" s="47"/>
      <c r="P92" s="47"/>
      <c r="Q92" s="47"/>
      <c r="R92" s="47"/>
      <c r="S92" s="47"/>
      <c r="T92" s="47"/>
      <c r="U92" s="47">
        <v>4</v>
      </c>
      <c r="V92" s="28"/>
      <c r="W92" s="28"/>
      <c r="X92" s="28"/>
      <c r="Y92" s="28"/>
      <c r="Z92" s="28"/>
    </row>
    <row r="93" spans="1:26" ht="72" x14ac:dyDescent="0.2">
      <c r="A93" s="43">
        <v>60</v>
      </c>
      <c r="B93" s="44" t="s">
        <v>320</v>
      </c>
      <c r="C93" s="45" t="s">
        <v>316</v>
      </c>
      <c r="D93" s="46">
        <v>1657.81</v>
      </c>
      <c r="E93" s="47" t="s">
        <v>321</v>
      </c>
      <c r="F93" s="46" t="s">
        <v>322</v>
      </c>
      <c r="G93" s="46">
        <v>25</v>
      </c>
      <c r="H93" s="46">
        <v>5</v>
      </c>
      <c r="I93" s="46" t="s">
        <v>323</v>
      </c>
      <c r="J93" s="46">
        <v>185</v>
      </c>
      <c r="K93" s="47" t="s">
        <v>324</v>
      </c>
      <c r="L93" s="47"/>
      <c r="M93" s="47"/>
      <c r="N93" s="47"/>
      <c r="O93" s="47"/>
      <c r="P93" s="47"/>
      <c r="Q93" s="47"/>
      <c r="R93" s="47"/>
      <c r="S93" s="47"/>
      <c r="T93" s="47"/>
      <c r="U93" s="47" t="s">
        <v>325</v>
      </c>
      <c r="V93" s="28"/>
      <c r="W93" s="28"/>
      <c r="X93" s="28"/>
      <c r="Y93" s="28"/>
      <c r="Z93" s="28"/>
    </row>
    <row r="94" spans="1:26" ht="84" x14ac:dyDescent="0.2">
      <c r="A94" s="43">
        <v>61</v>
      </c>
      <c r="B94" s="44" t="s">
        <v>326</v>
      </c>
      <c r="C94" s="45" t="s">
        <v>327</v>
      </c>
      <c r="D94" s="46">
        <v>67.3</v>
      </c>
      <c r="E94" s="47" t="s">
        <v>328</v>
      </c>
      <c r="F94" s="46"/>
      <c r="G94" s="46">
        <v>101</v>
      </c>
      <c r="H94" s="46" t="s">
        <v>329</v>
      </c>
      <c r="I94" s="46"/>
      <c r="J94" s="46">
        <v>641</v>
      </c>
      <c r="K94" s="47" t="s">
        <v>330</v>
      </c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28"/>
      <c r="W94" s="28"/>
      <c r="X94" s="28"/>
      <c r="Y94" s="28"/>
      <c r="Z94" s="28"/>
    </row>
    <row r="95" spans="1:26" ht="72" x14ac:dyDescent="0.2">
      <c r="A95" s="43">
        <v>62</v>
      </c>
      <c r="B95" s="44" t="s">
        <v>275</v>
      </c>
      <c r="C95" s="45" t="s">
        <v>331</v>
      </c>
      <c r="D95" s="46">
        <v>28213.599999999999</v>
      </c>
      <c r="E95" s="47" t="s">
        <v>277</v>
      </c>
      <c r="F95" s="46" t="s">
        <v>278</v>
      </c>
      <c r="G95" s="46">
        <v>42</v>
      </c>
      <c r="H95" s="46" t="s">
        <v>332</v>
      </c>
      <c r="I95" s="46">
        <v>2</v>
      </c>
      <c r="J95" s="46">
        <v>166</v>
      </c>
      <c r="K95" s="47" t="s">
        <v>333</v>
      </c>
      <c r="L95" s="47"/>
      <c r="M95" s="47"/>
      <c r="N95" s="47"/>
      <c r="O95" s="47"/>
      <c r="P95" s="47"/>
      <c r="Q95" s="47"/>
      <c r="R95" s="47"/>
      <c r="S95" s="47"/>
      <c r="T95" s="47"/>
      <c r="U95" s="47" t="s">
        <v>334</v>
      </c>
      <c r="V95" s="28"/>
      <c r="W95" s="28"/>
      <c r="X95" s="28"/>
      <c r="Y95" s="28"/>
      <c r="Z95" s="28"/>
    </row>
    <row r="96" spans="1:26" ht="48" x14ac:dyDescent="0.2">
      <c r="A96" s="43">
        <v>63</v>
      </c>
      <c r="B96" s="44" t="s">
        <v>282</v>
      </c>
      <c r="C96" s="45">
        <v>0.63</v>
      </c>
      <c r="D96" s="46">
        <v>15.4</v>
      </c>
      <c r="E96" s="47" t="s">
        <v>283</v>
      </c>
      <c r="F96" s="46"/>
      <c r="G96" s="46">
        <v>10</v>
      </c>
      <c r="H96" s="46" t="s">
        <v>335</v>
      </c>
      <c r="I96" s="46"/>
      <c r="J96" s="46">
        <v>26</v>
      </c>
      <c r="K96" s="47" t="s">
        <v>336</v>
      </c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28"/>
      <c r="W96" s="28"/>
      <c r="X96" s="28"/>
      <c r="Y96" s="28"/>
      <c r="Z96" s="28"/>
    </row>
    <row r="97" spans="1:26" ht="84" x14ac:dyDescent="0.2">
      <c r="A97" s="43">
        <v>64</v>
      </c>
      <c r="B97" s="44" t="s">
        <v>337</v>
      </c>
      <c r="C97" s="45">
        <v>3</v>
      </c>
      <c r="D97" s="46">
        <v>67.45</v>
      </c>
      <c r="E97" s="47" t="s">
        <v>338</v>
      </c>
      <c r="F97" s="46">
        <v>15.52</v>
      </c>
      <c r="G97" s="46">
        <v>202</v>
      </c>
      <c r="H97" s="46" t="s">
        <v>339</v>
      </c>
      <c r="I97" s="46">
        <v>47</v>
      </c>
      <c r="J97" s="46">
        <v>1175</v>
      </c>
      <c r="K97" s="47" t="s">
        <v>340</v>
      </c>
      <c r="L97" s="47"/>
      <c r="M97" s="47"/>
      <c r="N97" s="47"/>
      <c r="O97" s="47"/>
      <c r="P97" s="47"/>
      <c r="Q97" s="47"/>
      <c r="R97" s="47"/>
      <c r="S97" s="47"/>
      <c r="T97" s="47"/>
      <c r="U97" s="47">
        <v>167</v>
      </c>
      <c r="V97" s="28"/>
      <c r="W97" s="28"/>
      <c r="X97" s="28"/>
      <c r="Y97" s="28"/>
      <c r="Z97" s="28"/>
    </row>
    <row r="98" spans="1:26" ht="48" x14ac:dyDescent="0.2">
      <c r="A98" s="43">
        <v>65</v>
      </c>
      <c r="B98" s="44" t="s">
        <v>341</v>
      </c>
      <c r="C98" s="45" t="s">
        <v>109</v>
      </c>
      <c r="D98" s="46">
        <v>4839.8999999999996</v>
      </c>
      <c r="E98" s="47" t="s">
        <v>342</v>
      </c>
      <c r="F98" s="46" t="s">
        <v>343</v>
      </c>
      <c r="G98" s="46">
        <v>97</v>
      </c>
      <c r="H98" s="46" t="s">
        <v>344</v>
      </c>
      <c r="I98" s="46">
        <v>2</v>
      </c>
      <c r="J98" s="46">
        <v>456</v>
      </c>
      <c r="K98" s="47" t="s">
        <v>345</v>
      </c>
      <c r="L98" s="47"/>
      <c r="M98" s="47"/>
      <c r="N98" s="47"/>
      <c r="O98" s="47"/>
      <c r="P98" s="47"/>
      <c r="Q98" s="47"/>
      <c r="R98" s="47"/>
      <c r="S98" s="47"/>
      <c r="T98" s="47"/>
      <c r="U98" s="47" t="s">
        <v>346</v>
      </c>
      <c r="V98" s="28"/>
      <c r="W98" s="28"/>
      <c r="X98" s="28"/>
      <c r="Y98" s="28"/>
      <c r="Z98" s="28"/>
    </row>
    <row r="99" spans="1:26" ht="72" x14ac:dyDescent="0.2">
      <c r="A99" s="43">
        <v>66</v>
      </c>
      <c r="B99" s="44" t="s">
        <v>347</v>
      </c>
      <c r="C99" s="45">
        <v>1</v>
      </c>
      <c r="D99" s="46">
        <v>39.58</v>
      </c>
      <c r="E99" s="47" t="s">
        <v>348</v>
      </c>
      <c r="F99" s="46">
        <v>15.14</v>
      </c>
      <c r="G99" s="46">
        <v>40</v>
      </c>
      <c r="H99" s="46" t="s">
        <v>349</v>
      </c>
      <c r="I99" s="46">
        <v>15</v>
      </c>
      <c r="J99" s="46">
        <v>322</v>
      </c>
      <c r="K99" s="47" t="s">
        <v>350</v>
      </c>
      <c r="L99" s="47"/>
      <c r="M99" s="47"/>
      <c r="N99" s="47"/>
      <c r="O99" s="47"/>
      <c r="P99" s="47"/>
      <c r="Q99" s="47"/>
      <c r="R99" s="47"/>
      <c r="S99" s="47"/>
      <c r="T99" s="47"/>
      <c r="U99" s="47">
        <v>47</v>
      </c>
      <c r="V99" s="28"/>
      <c r="W99" s="28"/>
      <c r="X99" s="28"/>
      <c r="Y99" s="28"/>
      <c r="Z99" s="28"/>
    </row>
    <row r="100" spans="1:26" ht="60" x14ac:dyDescent="0.2">
      <c r="A100" s="43">
        <v>67</v>
      </c>
      <c r="B100" s="44" t="s">
        <v>351</v>
      </c>
      <c r="C100" s="45">
        <v>1</v>
      </c>
      <c r="D100" s="46">
        <v>90.12</v>
      </c>
      <c r="E100" s="47" t="s">
        <v>352</v>
      </c>
      <c r="F100" s="46"/>
      <c r="G100" s="46">
        <v>90</v>
      </c>
      <c r="H100" s="46" t="s">
        <v>353</v>
      </c>
      <c r="I100" s="46"/>
      <c r="J100" s="46">
        <v>137</v>
      </c>
      <c r="K100" s="47" t="s">
        <v>354</v>
      </c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28"/>
      <c r="W100" s="28"/>
      <c r="X100" s="28"/>
      <c r="Y100" s="28"/>
      <c r="Z100" s="28"/>
    </row>
    <row r="101" spans="1:26" ht="72" x14ac:dyDescent="0.2">
      <c r="A101" s="43">
        <v>68</v>
      </c>
      <c r="B101" s="44" t="s">
        <v>306</v>
      </c>
      <c r="C101" s="45">
        <v>1</v>
      </c>
      <c r="D101" s="46">
        <v>212.27</v>
      </c>
      <c r="E101" s="47" t="s">
        <v>308</v>
      </c>
      <c r="F101" s="46">
        <v>16.07</v>
      </c>
      <c r="G101" s="46">
        <v>212</v>
      </c>
      <c r="H101" s="46" t="s">
        <v>355</v>
      </c>
      <c r="I101" s="46">
        <v>16</v>
      </c>
      <c r="J101" s="46">
        <v>656</v>
      </c>
      <c r="K101" s="47" t="s">
        <v>356</v>
      </c>
      <c r="L101" s="47"/>
      <c r="M101" s="47"/>
      <c r="N101" s="47"/>
      <c r="O101" s="47"/>
      <c r="P101" s="47"/>
      <c r="Q101" s="47"/>
      <c r="R101" s="47"/>
      <c r="S101" s="47"/>
      <c r="T101" s="47"/>
      <c r="U101" s="47">
        <v>51</v>
      </c>
      <c r="V101" s="28"/>
      <c r="W101" s="28"/>
      <c r="X101" s="28"/>
      <c r="Y101" s="28"/>
      <c r="Z101" s="28"/>
    </row>
    <row r="102" spans="1:26" ht="17.850000000000001" customHeight="1" x14ac:dyDescent="0.2">
      <c r="A102" s="65" t="s">
        <v>357</v>
      </c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28"/>
      <c r="W102" s="28"/>
      <c r="X102" s="28"/>
      <c r="Y102" s="28"/>
      <c r="Z102" s="28"/>
    </row>
    <row r="103" spans="1:26" ht="60" x14ac:dyDescent="0.2">
      <c r="A103" s="43">
        <v>69</v>
      </c>
      <c r="B103" s="44" t="s">
        <v>358</v>
      </c>
      <c r="C103" s="45">
        <v>17</v>
      </c>
      <c r="D103" s="46">
        <v>1.71</v>
      </c>
      <c r="E103" s="47" t="s">
        <v>359</v>
      </c>
      <c r="F103" s="46"/>
      <c r="G103" s="46">
        <v>29</v>
      </c>
      <c r="H103" s="46">
        <v>29</v>
      </c>
      <c r="I103" s="46"/>
      <c r="J103" s="46">
        <v>409</v>
      </c>
      <c r="K103" s="47">
        <v>409</v>
      </c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28"/>
      <c r="W103" s="28"/>
      <c r="X103" s="28"/>
      <c r="Y103" s="28"/>
      <c r="Z103" s="28"/>
    </row>
    <row r="104" spans="1:26" ht="72" x14ac:dyDescent="0.2">
      <c r="A104" s="43">
        <v>70</v>
      </c>
      <c r="B104" s="44" t="s">
        <v>360</v>
      </c>
      <c r="C104" s="45" t="s">
        <v>361</v>
      </c>
      <c r="D104" s="46">
        <v>151.82</v>
      </c>
      <c r="E104" s="47">
        <v>151.82</v>
      </c>
      <c r="F104" s="46"/>
      <c r="G104" s="46">
        <v>35</v>
      </c>
      <c r="H104" s="46">
        <v>35</v>
      </c>
      <c r="I104" s="46"/>
      <c r="J104" s="46">
        <v>444</v>
      </c>
      <c r="K104" s="47">
        <v>444</v>
      </c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28"/>
      <c r="W104" s="28"/>
      <c r="X104" s="28"/>
      <c r="Y104" s="28"/>
      <c r="Z104" s="28"/>
    </row>
    <row r="105" spans="1:26" ht="72" x14ac:dyDescent="0.2">
      <c r="A105" s="43">
        <v>71</v>
      </c>
      <c r="B105" s="44" t="s">
        <v>362</v>
      </c>
      <c r="C105" s="45">
        <v>1</v>
      </c>
      <c r="D105" s="46">
        <v>39.340000000000003</v>
      </c>
      <c r="E105" s="47" t="s">
        <v>363</v>
      </c>
      <c r="F105" s="46">
        <v>17.079999999999998</v>
      </c>
      <c r="G105" s="46">
        <v>39</v>
      </c>
      <c r="H105" s="46" t="s">
        <v>364</v>
      </c>
      <c r="I105" s="46">
        <v>17</v>
      </c>
      <c r="J105" s="46">
        <v>289</v>
      </c>
      <c r="K105" s="47" t="s">
        <v>365</v>
      </c>
      <c r="L105" s="47"/>
      <c r="M105" s="47"/>
      <c r="N105" s="47"/>
      <c r="O105" s="47"/>
      <c r="P105" s="47"/>
      <c r="Q105" s="47"/>
      <c r="R105" s="47"/>
      <c r="S105" s="47"/>
      <c r="T105" s="47"/>
      <c r="U105" s="47">
        <v>50</v>
      </c>
      <c r="V105" s="28"/>
      <c r="W105" s="28"/>
      <c r="X105" s="28"/>
      <c r="Y105" s="28"/>
      <c r="Z105" s="28"/>
    </row>
    <row r="106" spans="1:26" ht="72" x14ac:dyDescent="0.2">
      <c r="A106" s="43">
        <v>72</v>
      </c>
      <c r="B106" s="44" t="s">
        <v>366</v>
      </c>
      <c r="C106" s="45">
        <v>1</v>
      </c>
      <c r="D106" s="46">
        <v>26.62</v>
      </c>
      <c r="E106" s="47" t="s">
        <v>367</v>
      </c>
      <c r="F106" s="46">
        <v>1.86</v>
      </c>
      <c r="G106" s="46">
        <v>27</v>
      </c>
      <c r="H106" s="46" t="s">
        <v>368</v>
      </c>
      <c r="I106" s="46">
        <v>2</v>
      </c>
      <c r="J106" s="46">
        <v>282</v>
      </c>
      <c r="K106" s="47" t="s">
        <v>369</v>
      </c>
      <c r="L106" s="47"/>
      <c r="M106" s="47"/>
      <c r="N106" s="47"/>
      <c r="O106" s="47"/>
      <c r="P106" s="47"/>
      <c r="Q106" s="47"/>
      <c r="R106" s="47"/>
      <c r="S106" s="47"/>
      <c r="T106" s="47"/>
      <c r="U106" s="47">
        <v>8</v>
      </c>
      <c r="V106" s="28"/>
      <c r="W106" s="28"/>
      <c r="X106" s="28"/>
      <c r="Y106" s="28"/>
      <c r="Z106" s="28"/>
    </row>
    <row r="107" spans="1:26" ht="60" x14ac:dyDescent="0.2">
      <c r="A107" s="43">
        <v>73</v>
      </c>
      <c r="B107" s="44" t="s">
        <v>370</v>
      </c>
      <c r="C107" s="45" t="s">
        <v>371</v>
      </c>
      <c r="D107" s="46">
        <v>17.54</v>
      </c>
      <c r="E107" s="47">
        <v>4.99</v>
      </c>
      <c r="F107" s="46" t="s">
        <v>372</v>
      </c>
      <c r="G107" s="46">
        <v>20</v>
      </c>
      <c r="H107" s="46">
        <v>6</v>
      </c>
      <c r="I107" s="46" t="s">
        <v>373</v>
      </c>
      <c r="J107" s="46">
        <v>186</v>
      </c>
      <c r="K107" s="47">
        <v>82</v>
      </c>
      <c r="L107" s="47"/>
      <c r="M107" s="47"/>
      <c r="N107" s="47"/>
      <c r="O107" s="47"/>
      <c r="P107" s="47"/>
      <c r="Q107" s="47"/>
      <c r="R107" s="47"/>
      <c r="S107" s="47"/>
      <c r="T107" s="47"/>
      <c r="U107" s="47" t="s">
        <v>374</v>
      </c>
      <c r="V107" s="28"/>
      <c r="W107" s="28"/>
      <c r="X107" s="28"/>
      <c r="Y107" s="28"/>
      <c r="Z107" s="28"/>
    </row>
    <row r="108" spans="1:26" ht="60" x14ac:dyDescent="0.2">
      <c r="A108" s="43">
        <v>74</v>
      </c>
      <c r="B108" s="44" t="s">
        <v>375</v>
      </c>
      <c r="C108" s="45">
        <v>1</v>
      </c>
      <c r="D108" s="46">
        <v>188.48</v>
      </c>
      <c r="E108" s="47" t="s">
        <v>376</v>
      </c>
      <c r="F108" s="46">
        <v>85.41</v>
      </c>
      <c r="G108" s="46">
        <v>188</v>
      </c>
      <c r="H108" s="46" t="s">
        <v>377</v>
      </c>
      <c r="I108" s="46">
        <v>85</v>
      </c>
      <c r="J108" s="46">
        <v>1372</v>
      </c>
      <c r="K108" s="47" t="s">
        <v>378</v>
      </c>
      <c r="L108" s="47"/>
      <c r="M108" s="47"/>
      <c r="N108" s="47"/>
      <c r="O108" s="47"/>
      <c r="P108" s="47"/>
      <c r="Q108" s="47"/>
      <c r="R108" s="47"/>
      <c r="S108" s="47"/>
      <c r="T108" s="47"/>
      <c r="U108" s="47">
        <v>310</v>
      </c>
      <c r="V108" s="28"/>
      <c r="W108" s="28"/>
      <c r="X108" s="28"/>
      <c r="Y108" s="28"/>
      <c r="Z108" s="28"/>
    </row>
    <row r="109" spans="1:26" ht="72" x14ac:dyDescent="0.2">
      <c r="A109" s="43">
        <v>75</v>
      </c>
      <c r="B109" s="44" t="s">
        <v>379</v>
      </c>
      <c r="C109" s="45" t="s">
        <v>371</v>
      </c>
      <c r="D109" s="46">
        <v>7.79</v>
      </c>
      <c r="E109" s="47">
        <v>1.46</v>
      </c>
      <c r="F109" s="46" t="s">
        <v>380</v>
      </c>
      <c r="G109" s="46">
        <v>9</v>
      </c>
      <c r="H109" s="46">
        <v>2</v>
      </c>
      <c r="I109" s="46" t="s">
        <v>201</v>
      </c>
      <c r="J109" s="46">
        <v>75</v>
      </c>
      <c r="K109" s="47">
        <v>24</v>
      </c>
      <c r="L109" s="47"/>
      <c r="M109" s="47"/>
      <c r="N109" s="47"/>
      <c r="O109" s="47"/>
      <c r="P109" s="47"/>
      <c r="Q109" s="47"/>
      <c r="R109" s="47"/>
      <c r="S109" s="47"/>
      <c r="T109" s="47"/>
      <c r="U109" s="47" t="s">
        <v>381</v>
      </c>
      <c r="V109" s="28"/>
      <c r="W109" s="28"/>
      <c r="X109" s="28"/>
      <c r="Y109" s="28"/>
      <c r="Z109" s="28"/>
    </row>
    <row r="110" spans="1:26" ht="72" x14ac:dyDescent="0.2">
      <c r="A110" s="48">
        <v>76</v>
      </c>
      <c r="B110" s="49" t="s">
        <v>382</v>
      </c>
      <c r="C110" s="50">
        <v>1</v>
      </c>
      <c r="D110" s="51">
        <v>968.45</v>
      </c>
      <c r="E110" s="52">
        <v>170.24</v>
      </c>
      <c r="F110" s="51" t="s">
        <v>383</v>
      </c>
      <c r="G110" s="51">
        <v>968</v>
      </c>
      <c r="H110" s="51">
        <v>170</v>
      </c>
      <c r="I110" s="51" t="s">
        <v>384</v>
      </c>
      <c r="J110" s="51">
        <v>8007</v>
      </c>
      <c r="K110" s="52">
        <v>2434</v>
      </c>
      <c r="L110" s="52"/>
      <c r="M110" s="52"/>
      <c r="N110" s="52"/>
      <c r="O110" s="52"/>
      <c r="P110" s="52"/>
      <c r="Q110" s="52"/>
      <c r="R110" s="52"/>
      <c r="S110" s="52"/>
      <c r="T110" s="52"/>
      <c r="U110" s="52" t="s">
        <v>385</v>
      </c>
      <c r="V110" s="28"/>
      <c r="W110" s="28"/>
      <c r="X110" s="28"/>
      <c r="Y110" s="28"/>
      <c r="Z110" s="28"/>
    </row>
    <row r="111" spans="1:26" ht="36" x14ac:dyDescent="0.2">
      <c r="A111" s="57" t="s">
        <v>386</v>
      </c>
      <c r="B111" s="58"/>
      <c r="C111" s="58"/>
      <c r="D111" s="58"/>
      <c r="E111" s="58"/>
      <c r="F111" s="58"/>
      <c r="G111" s="46">
        <v>31721</v>
      </c>
      <c r="H111" s="46" t="s">
        <v>387</v>
      </c>
      <c r="I111" s="46" t="s">
        <v>388</v>
      </c>
      <c r="J111" s="46">
        <v>202652</v>
      </c>
      <c r="K111" s="47" t="s">
        <v>389</v>
      </c>
      <c r="L111" s="47"/>
      <c r="M111" s="47"/>
      <c r="N111" s="47"/>
      <c r="O111" s="47"/>
      <c r="P111" s="47"/>
      <c r="Q111" s="47"/>
      <c r="R111" s="47"/>
      <c r="S111" s="47"/>
      <c r="T111" s="47"/>
      <c r="U111" s="47" t="s">
        <v>390</v>
      </c>
      <c r="V111" s="28"/>
      <c r="W111" s="28"/>
      <c r="X111" s="28"/>
      <c r="Y111" s="28"/>
      <c r="Z111" s="28"/>
    </row>
    <row r="112" spans="1:26" x14ac:dyDescent="0.2">
      <c r="A112" s="57" t="s">
        <v>391</v>
      </c>
      <c r="B112" s="58"/>
      <c r="C112" s="58"/>
      <c r="D112" s="58"/>
      <c r="E112" s="58"/>
      <c r="F112" s="58"/>
      <c r="G112" s="46">
        <v>34073</v>
      </c>
      <c r="H112" s="46"/>
      <c r="I112" s="46"/>
      <c r="J112" s="46">
        <v>222583</v>
      </c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28"/>
      <c r="W112" s="28"/>
      <c r="X112" s="28"/>
      <c r="Y112" s="28"/>
      <c r="Z112" s="28"/>
    </row>
    <row r="113" spans="1:26" x14ac:dyDescent="0.2">
      <c r="A113" s="57" t="s">
        <v>392</v>
      </c>
      <c r="B113" s="58"/>
      <c r="C113" s="58"/>
      <c r="D113" s="58"/>
      <c r="E113" s="58"/>
      <c r="F113" s="58"/>
      <c r="G113" s="46"/>
      <c r="H113" s="46"/>
      <c r="I113" s="46"/>
      <c r="J113" s="46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28"/>
      <c r="W113" s="28"/>
      <c r="X113" s="28"/>
      <c r="Y113" s="28"/>
      <c r="Z113" s="28"/>
    </row>
    <row r="114" spans="1:26" ht="65.099999999999994" customHeight="1" x14ac:dyDescent="0.2">
      <c r="A114" s="57" t="s">
        <v>393</v>
      </c>
      <c r="B114" s="58"/>
      <c r="C114" s="58"/>
      <c r="D114" s="58"/>
      <c r="E114" s="58"/>
      <c r="F114" s="58"/>
      <c r="G114" s="46">
        <v>2352</v>
      </c>
      <c r="H114" s="46">
        <v>504</v>
      </c>
      <c r="I114" s="46" t="s">
        <v>394</v>
      </c>
      <c r="J114" s="46">
        <v>19902</v>
      </c>
      <c r="K114" s="47">
        <v>7195</v>
      </c>
      <c r="L114" s="47"/>
      <c r="M114" s="47"/>
      <c r="N114" s="47"/>
      <c r="O114" s="47"/>
      <c r="P114" s="47"/>
      <c r="Q114" s="47"/>
      <c r="R114" s="47"/>
      <c r="S114" s="47"/>
      <c r="T114" s="47"/>
      <c r="U114" s="47" t="s">
        <v>395</v>
      </c>
      <c r="V114" s="28"/>
      <c r="W114" s="28"/>
      <c r="X114" s="28"/>
      <c r="Y114" s="28"/>
      <c r="Z114" s="28"/>
    </row>
    <row r="115" spans="1:26" ht="36" x14ac:dyDescent="0.2">
      <c r="A115" s="57" t="s">
        <v>396</v>
      </c>
      <c r="B115" s="58"/>
      <c r="C115" s="58"/>
      <c r="D115" s="58"/>
      <c r="E115" s="58"/>
      <c r="F115" s="58"/>
      <c r="G115" s="46"/>
      <c r="H115" s="46"/>
      <c r="I115" s="46"/>
      <c r="J115" s="46">
        <v>29</v>
      </c>
      <c r="K115" s="47" t="s">
        <v>304</v>
      </c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28"/>
      <c r="W115" s="28"/>
      <c r="X115" s="28"/>
      <c r="Y115" s="28"/>
      <c r="Z115" s="28"/>
    </row>
    <row r="116" spans="1:26" x14ac:dyDescent="0.2">
      <c r="A116" s="57" t="s">
        <v>397</v>
      </c>
      <c r="B116" s="58"/>
      <c r="C116" s="58"/>
      <c r="D116" s="58"/>
      <c r="E116" s="58"/>
      <c r="F116" s="58"/>
      <c r="G116" s="46"/>
      <c r="H116" s="46"/>
      <c r="I116" s="46"/>
      <c r="J116" s="46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28"/>
      <c r="W116" s="28"/>
      <c r="X116" s="28"/>
      <c r="Y116" s="28"/>
      <c r="Z116" s="28"/>
    </row>
    <row r="117" spans="1:26" x14ac:dyDescent="0.2">
      <c r="A117" s="57" t="s">
        <v>398</v>
      </c>
      <c r="B117" s="58"/>
      <c r="C117" s="58"/>
      <c r="D117" s="58"/>
      <c r="E117" s="58"/>
      <c r="F117" s="58"/>
      <c r="G117" s="46">
        <v>4399</v>
      </c>
      <c r="H117" s="46"/>
      <c r="I117" s="46"/>
      <c r="J117" s="46">
        <v>62888</v>
      </c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28"/>
      <c r="W117" s="28"/>
      <c r="X117" s="28"/>
      <c r="Y117" s="28"/>
      <c r="Z117" s="28"/>
    </row>
    <row r="118" spans="1:26" x14ac:dyDescent="0.2">
      <c r="A118" s="57" t="s">
        <v>399</v>
      </c>
      <c r="B118" s="58"/>
      <c r="C118" s="58"/>
      <c r="D118" s="58"/>
      <c r="E118" s="58"/>
      <c r="F118" s="58"/>
      <c r="G118" s="46">
        <v>19949</v>
      </c>
      <c r="H118" s="46"/>
      <c r="I118" s="46"/>
      <c r="J118" s="46">
        <v>103177</v>
      </c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28"/>
      <c r="W118" s="28"/>
      <c r="X118" s="28"/>
      <c r="Y118" s="28"/>
      <c r="Z118" s="28"/>
    </row>
    <row r="119" spans="1:26" x14ac:dyDescent="0.2">
      <c r="A119" s="57" t="s">
        <v>400</v>
      </c>
      <c r="B119" s="58"/>
      <c r="C119" s="58"/>
      <c r="D119" s="58"/>
      <c r="E119" s="58"/>
      <c r="F119" s="58"/>
      <c r="G119" s="46">
        <v>11100</v>
      </c>
      <c r="H119" s="46"/>
      <c r="I119" s="46"/>
      <c r="J119" s="46">
        <v>76236</v>
      </c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28"/>
      <c r="W119" s="28"/>
      <c r="X119" s="28"/>
      <c r="Y119" s="28"/>
      <c r="Z119" s="28"/>
    </row>
    <row r="120" spans="1:26" x14ac:dyDescent="0.2">
      <c r="A120" s="59" t="s">
        <v>401</v>
      </c>
      <c r="B120" s="60"/>
      <c r="C120" s="60"/>
      <c r="D120" s="60"/>
      <c r="E120" s="60"/>
      <c r="F120" s="60"/>
      <c r="G120" s="53">
        <v>4595</v>
      </c>
      <c r="H120" s="53"/>
      <c r="I120" s="53"/>
      <c r="J120" s="53">
        <v>55906</v>
      </c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28"/>
      <c r="W120" s="28"/>
      <c r="X120" s="28"/>
      <c r="Y120" s="28"/>
      <c r="Z120" s="28"/>
    </row>
    <row r="121" spans="1:26" x14ac:dyDescent="0.2">
      <c r="A121" s="59" t="s">
        <v>402</v>
      </c>
      <c r="B121" s="60"/>
      <c r="C121" s="60"/>
      <c r="D121" s="60"/>
      <c r="E121" s="60"/>
      <c r="F121" s="60"/>
      <c r="G121" s="53">
        <v>2863</v>
      </c>
      <c r="H121" s="53"/>
      <c r="I121" s="53"/>
      <c r="J121" s="53">
        <v>32765</v>
      </c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28"/>
      <c r="W121" s="28"/>
      <c r="X121" s="28"/>
      <c r="Y121" s="28"/>
      <c r="Z121" s="28"/>
    </row>
    <row r="122" spans="1:26" x14ac:dyDescent="0.2">
      <c r="A122" s="59" t="s">
        <v>403</v>
      </c>
      <c r="B122" s="60"/>
      <c r="C122" s="60"/>
      <c r="D122" s="60"/>
      <c r="E122" s="60"/>
      <c r="F122" s="60"/>
      <c r="G122" s="53"/>
      <c r="H122" s="53"/>
      <c r="I122" s="53"/>
      <c r="J122" s="53"/>
      <c r="K122" s="54"/>
      <c r="L122" s="54"/>
      <c r="M122" s="54"/>
      <c r="N122" s="54"/>
      <c r="O122" s="54"/>
      <c r="P122" s="54"/>
      <c r="Q122" s="54"/>
      <c r="R122" s="54"/>
      <c r="S122" s="54"/>
      <c r="T122" s="54"/>
      <c r="U122" s="54"/>
      <c r="V122" s="28"/>
      <c r="W122" s="28"/>
      <c r="X122" s="28"/>
      <c r="Y122" s="28"/>
      <c r="Z122" s="28"/>
    </row>
    <row r="123" spans="1:26" x14ac:dyDescent="0.2">
      <c r="A123" s="57" t="s">
        <v>404</v>
      </c>
      <c r="B123" s="58"/>
      <c r="C123" s="58"/>
      <c r="D123" s="58"/>
      <c r="E123" s="58"/>
      <c r="F123" s="58"/>
      <c r="G123" s="46">
        <v>41229</v>
      </c>
      <c r="H123" s="46"/>
      <c r="I123" s="46"/>
      <c r="J123" s="46">
        <v>307746</v>
      </c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28"/>
      <c r="W123" s="28"/>
      <c r="X123" s="28"/>
      <c r="Y123" s="28"/>
      <c r="Z123" s="28"/>
    </row>
    <row r="124" spans="1:26" x14ac:dyDescent="0.2">
      <c r="A124" s="57" t="s">
        <v>405</v>
      </c>
      <c r="B124" s="58"/>
      <c r="C124" s="58"/>
      <c r="D124" s="58"/>
      <c r="E124" s="58"/>
      <c r="F124" s="58"/>
      <c r="G124" s="46">
        <v>302</v>
      </c>
      <c r="H124" s="46"/>
      <c r="I124" s="46"/>
      <c r="J124" s="46">
        <v>3508</v>
      </c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28"/>
      <c r="W124" s="28"/>
      <c r="X124" s="28"/>
      <c r="Y124" s="28"/>
      <c r="Z124" s="28"/>
    </row>
    <row r="125" spans="1:26" x14ac:dyDescent="0.2">
      <c r="A125" s="57" t="s">
        <v>406</v>
      </c>
      <c r="B125" s="58"/>
      <c r="C125" s="58"/>
      <c r="D125" s="58"/>
      <c r="E125" s="58"/>
      <c r="F125" s="58"/>
      <c r="G125" s="46">
        <v>41531</v>
      </c>
      <c r="H125" s="46"/>
      <c r="I125" s="46"/>
      <c r="J125" s="46">
        <v>311254</v>
      </c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28"/>
      <c r="W125" s="28"/>
      <c r="X125" s="28"/>
      <c r="Y125" s="28"/>
      <c r="Z125" s="28"/>
    </row>
    <row r="126" spans="1:26" x14ac:dyDescent="0.2">
      <c r="A126" s="61" t="s">
        <v>407</v>
      </c>
      <c r="B126" s="62"/>
      <c r="C126" s="62"/>
      <c r="D126" s="62"/>
      <c r="E126" s="62"/>
      <c r="F126" s="62"/>
      <c r="G126" s="55">
        <v>41531</v>
      </c>
      <c r="H126" s="55"/>
      <c r="I126" s="55"/>
      <c r="J126" s="55">
        <v>311254</v>
      </c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28"/>
      <c r="W126" s="28"/>
      <c r="X126" s="28"/>
      <c r="Y126" s="28"/>
      <c r="Z126" s="28"/>
    </row>
    <row r="127" spans="1:26" ht="36" x14ac:dyDescent="0.2">
      <c r="A127" s="57" t="s">
        <v>408</v>
      </c>
      <c r="B127" s="58"/>
      <c r="C127" s="58"/>
      <c r="D127" s="58"/>
      <c r="E127" s="58"/>
      <c r="F127" s="58"/>
      <c r="G127" s="46">
        <v>31721</v>
      </c>
      <c r="H127" s="46" t="s">
        <v>387</v>
      </c>
      <c r="I127" s="46" t="s">
        <v>388</v>
      </c>
      <c r="J127" s="46">
        <v>202652</v>
      </c>
      <c r="K127" s="47" t="s">
        <v>389</v>
      </c>
      <c r="L127" s="47"/>
      <c r="M127" s="47"/>
      <c r="N127" s="47"/>
      <c r="O127" s="47"/>
      <c r="P127" s="47"/>
      <c r="Q127" s="47"/>
      <c r="R127" s="47"/>
      <c r="S127" s="47"/>
      <c r="T127" s="47"/>
      <c r="U127" s="47" t="s">
        <v>390</v>
      </c>
      <c r="V127" s="28"/>
      <c r="W127" s="28"/>
      <c r="X127" s="28"/>
      <c r="Y127" s="28"/>
      <c r="Z127" s="28"/>
    </row>
    <row r="128" spans="1:26" x14ac:dyDescent="0.2">
      <c r="A128" s="57" t="s">
        <v>409</v>
      </c>
      <c r="B128" s="58"/>
      <c r="C128" s="58"/>
      <c r="D128" s="58"/>
      <c r="E128" s="58"/>
      <c r="F128" s="58"/>
      <c r="G128" s="46">
        <v>34073</v>
      </c>
      <c r="H128" s="46"/>
      <c r="I128" s="46"/>
      <c r="J128" s="46">
        <v>222583</v>
      </c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28"/>
      <c r="W128" s="28"/>
      <c r="X128" s="28"/>
      <c r="Y128" s="28"/>
      <c r="Z128" s="28"/>
    </row>
    <row r="129" spans="1:26" x14ac:dyDescent="0.2">
      <c r="A129" s="57" t="s">
        <v>392</v>
      </c>
      <c r="B129" s="58"/>
      <c r="C129" s="58"/>
      <c r="D129" s="58"/>
      <c r="E129" s="58"/>
      <c r="F129" s="58"/>
      <c r="G129" s="46"/>
      <c r="H129" s="46"/>
      <c r="I129" s="46"/>
      <c r="J129" s="46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28"/>
      <c r="W129" s="28"/>
      <c r="X129" s="28"/>
      <c r="Y129" s="28"/>
      <c r="Z129" s="28"/>
    </row>
    <row r="130" spans="1:26" ht="65.099999999999994" customHeight="1" x14ac:dyDescent="0.2">
      <c r="A130" s="57" t="s">
        <v>393</v>
      </c>
      <c r="B130" s="58"/>
      <c r="C130" s="58"/>
      <c r="D130" s="58"/>
      <c r="E130" s="58"/>
      <c r="F130" s="58"/>
      <c r="G130" s="46">
        <v>2352</v>
      </c>
      <c r="H130" s="46">
        <v>504</v>
      </c>
      <c r="I130" s="46" t="s">
        <v>394</v>
      </c>
      <c r="J130" s="46">
        <v>19902</v>
      </c>
      <c r="K130" s="47">
        <v>7195</v>
      </c>
      <c r="L130" s="47"/>
      <c r="M130" s="47"/>
      <c r="N130" s="47"/>
      <c r="O130" s="47"/>
      <c r="P130" s="47"/>
      <c r="Q130" s="47"/>
      <c r="R130" s="47"/>
      <c r="S130" s="47"/>
      <c r="T130" s="47"/>
      <c r="U130" s="47" t="s">
        <v>395</v>
      </c>
      <c r="V130" s="28"/>
      <c r="W130" s="28"/>
      <c r="X130" s="28"/>
      <c r="Y130" s="28"/>
      <c r="Z130" s="28"/>
    </row>
    <row r="131" spans="1:26" ht="36" x14ac:dyDescent="0.2">
      <c r="A131" s="57" t="s">
        <v>396</v>
      </c>
      <c r="B131" s="58"/>
      <c r="C131" s="58"/>
      <c r="D131" s="58"/>
      <c r="E131" s="58"/>
      <c r="F131" s="58"/>
      <c r="G131" s="46"/>
      <c r="H131" s="46"/>
      <c r="I131" s="46"/>
      <c r="J131" s="46">
        <v>29</v>
      </c>
      <c r="K131" s="47" t="s">
        <v>304</v>
      </c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28"/>
      <c r="W131" s="28"/>
      <c r="X131" s="28"/>
      <c r="Y131" s="28"/>
      <c r="Z131" s="28"/>
    </row>
    <row r="132" spans="1:26" x14ac:dyDescent="0.2">
      <c r="A132" s="57" t="s">
        <v>397</v>
      </c>
      <c r="B132" s="58"/>
      <c r="C132" s="58"/>
      <c r="D132" s="58"/>
      <c r="E132" s="58"/>
      <c r="F132" s="58"/>
      <c r="G132" s="46"/>
      <c r="H132" s="46"/>
      <c r="I132" s="46"/>
      <c r="J132" s="46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28"/>
      <c r="W132" s="28"/>
      <c r="X132" s="28"/>
      <c r="Y132" s="28"/>
      <c r="Z132" s="28"/>
    </row>
    <row r="133" spans="1:26" x14ac:dyDescent="0.2">
      <c r="A133" s="57" t="s">
        <v>398</v>
      </c>
      <c r="B133" s="58"/>
      <c r="C133" s="58"/>
      <c r="D133" s="58"/>
      <c r="E133" s="58"/>
      <c r="F133" s="58"/>
      <c r="G133" s="46">
        <v>4399</v>
      </c>
      <c r="H133" s="46"/>
      <c r="I133" s="46"/>
      <c r="J133" s="46">
        <v>62888</v>
      </c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28"/>
      <c r="W133" s="28"/>
      <c r="X133" s="28"/>
      <c r="Y133" s="28"/>
      <c r="Z133" s="28"/>
    </row>
    <row r="134" spans="1:26" x14ac:dyDescent="0.2">
      <c r="A134" s="57" t="s">
        <v>399</v>
      </c>
      <c r="B134" s="58"/>
      <c r="C134" s="58"/>
      <c r="D134" s="58"/>
      <c r="E134" s="58"/>
      <c r="F134" s="58"/>
      <c r="G134" s="46">
        <v>19949</v>
      </c>
      <c r="H134" s="46"/>
      <c r="I134" s="46"/>
      <c r="J134" s="46">
        <v>103177</v>
      </c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28"/>
      <c r="W134" s="28"/>
      <c r="X134" s="28"/>
      <c r="Y134" s="28"/>
      <c r="Z134" s="28"/>
    </row>
    <row r="135" spans="1:26" x14ac:dyDescent="0.2">
      <c r="A135" s="57" t="s">
        <v>400</v>
      </c>
      <c r="B135" s="58"/>
      <c r="C135" s="58"/>
      <c r="D135" s="58"/>
      <c r="E135" s="58"/>
      <c r="F135" s="58"/>
      <c r="G135" s="46">
        <v>11100</v>
      </c>
      <c r="H135" s="46"/>
      <c r="I135" s="46"/>
      <c r="J135" s="46">
        <v>76236</v>
      </c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28"/>
      <c r="W135" s="28"/>
      <c r="X135" s="28"/>
      <c r="Y135" s="28"/>
      <c r="Z135" s="28"/>
    </row>
    <row r="136" spans="1:26" x14ac:dyDescent="0.2">
      <c r="A136" s="59" t="s">
        <v>401</v>
      </c>
      <c r="B136" s="60"/>
      <c r="C136" s="60"/>
      <c r="D136" s="60"/>
      <c r="E136" s="60"/>
      <c r="F136" s="60"/>
      <c r="G136" s="53">
        <v>4595</v>
      </c>
      <c r="H136" s="53"/>
      <c r="I136" s="53"/>
      <c r="J136" s="53">
        <v>55906</v>
      </c>
      <c r="K136" s="54"/>
      <c r="L136" s="54"/>
      <c r="M136" s="54"/>
      <c r="N136" s="54"/>
      <c r="O136" s="54"/>
      <c r="P136" s="54"/>
      <c r="Q136" s="54"/>
      <c r="R136" s="54"/>
      <c r="S136" s="54"/>
      <c r="T136" s="54"/>
      <c r="U136" s="54"/>
      <c r="V136" s="28"/>
      <c r="W136" s="28"/>
      <c r="X136" s="28"/>
      <c r="Y136" s="28"/>
      <c r="Z136" s="28"/>
    </row>
    <row r="137" spans="1:26" x14ac:dyDescent="0.2">
      <c r="A137" s="59" t="s">
        <v>402</v>
      </c>
      <c r="B137" s="60"/>
      <c r="C137" s="60"/>
      <c r="D137" s="60"/>
      <c r="E137" s="60"/>
      <c r="F137" s="60"/>
      <c r="G137" s="53">
        <v>2863</v>
      </c>
      <c r="H137" s="53"/>
      <c r="I137" s="53"/>
      <c r="J137" s="53">
        <v>32765</v>
      </c>
      <c r="K137" s="54"/>
      <c r="L137" s="54"/>
      <c r="M137" s="54"/>
      <c r="N137" s="54"/>
      <c r="O137" s="54"/>
      <c r="P137" s="54"/>
      <c r="Q137" s="54"/>
      <c r="R137" s="54"/>
      <c r="S137" s="54"/>
      <c r="T137" s="54"/>
      <c r="U137" s="54"/>
      <c r="V137" s="28"/>
      <c r="W137" s="28"/>
      <c r="X137" s="28"/>
      <c r="Y137" s="28"/>
      <c r="Z137" s="28"/>
    </row>
    <row r="138" spans="1:26" x14ac:dyDescent="0.2">
      <c r="A138" s="59" t="s">
        <v>410</v>
      </c>
      <c r="B138" s="60"/>
      <c r="C138" s="60"/>
      <c r="D138" s="60"/>
      <c r="E138" s="60"/>
      <c r="F138" s="60"/>
      <c r="G138" s="53"/>
      <c r="H138" s="53"/>
      <c r="I138" s="53"/>
      <c r="J138" s="53"/>
      <c r="K138" s="54"/>
      <c r="L138" s="54"/>
      <c r="M138" s="54"/>
      <c r="N138" s="54"/>
      <c r="O138" s="54"/>
      <c r="P138" s="54"/>
      <c r="Q138" s="54"/>
      <c r="R138" s="54"/>
      <c r="S138" s="54"/>
      <c r="T138" s="54"/>
      <c r="U138" s="54"/>
      <c r="V138" s="28"/>
      <c r="W138" s="28"/>
      <c r="X138" s="28"/>
      <c r="Y138" s="28"/>
      <c r="Z138" s="28"/>
    </row>
    <row r="139" spans="1:26" x14ac:dyDescent="0.2">
      <c r="A139" s="57" t="s">
        <v>404</v>
      </c>
      <c r="B139" s="58"/>
      <c r="C139" s="58"/>
      <c r="D139" s="58"/>
      <c r="E139" s="58"/>
      <c r="F139" s="58"/>
      <c r="G139" s="46">
        <v>41229</v>
      </c>
      <c r="H139" s="46"/>
      <c r="I139" s="46"/>
      <c r="J139" s="46">
        <v>307746</v>
      </c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28"/>
      <c r="W139" s="28"/>
      <c r="X139" s="28"/>
      <c r="Y139" s="28"/>
      <c r="Z139" s="28"/>
    </row>
    <row r="140" spans="1:26" x14ac:dyDescent="0.2">
      <c r="A140" s="57" t="s">
        <v>405</v>
      </c>
      <c r="B140" s="58"/>
      <c r="C140" s="58"/>
      <c r="D140" s="58"/>
      <c r="E140" s="58"/>
      <c r="F140" s="58"/>
      <c r="G140" s="46">
        <v>302</v>
      </c>
      <c r="H140" s="46"/>
      <c r="I140" s="46"/>
      <c r="J140" s="46">
        <v>3508</v>
      </c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28"/>
      <c r="W140" s="28"/>
      <c r="X140" s="28"/>
      <c r="Y140" s="28"/>
      <c r="Z140" s="28"/>
    </row>
    <row r="141" spans="1:26" x14ac:dyDescent="0.2">
      <c r="A141" s="57" t="s">
        <v>406</v>
      </c>
      <c r="B141" s="58"/>
      <c r="C141" s="58"/>
      <c r="D141" s="58"/>
      <c r="E141" s="58"/>
      <c r="F141" s="58"/>
      <c r="G141" s="46">
        <v>41531</v>
      </c>
      <c r="H141" s="46"/>
      <c r="I141" s="46"/>
      <c r="J141" s="46">
        <v>311254</v>
      </c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28"/>
      <c r="W141" s="28"/>
      <c r="X141" s="28"/>
      <c r="Y141" s="28"/>
      <c r="Z141" s="28"/>
    </row>
    <row r="142" spans="1:26" x14ac:dyDescent="0.2">
      <c r="A142" s="59" t="s">
        <v>411</v>
      </c>
      <c r="B142" s="60"/>
      <c r="C142" s="60"/>
      <c r="D142" s="60"/>
      <c r="E142" s="60"/>
      <c r="F142" s="60"/>
      <c r="G142" s="53">
        <v>41531</v>
      </c>
      <c r="H142" s="53"/>
      <c r="I142" s="53"/>
      <c r="J142" s="53">
        <v>311254</v>
      </c>
      <c r="K142" s="54"/>
      <c r="L142" s="54"/>
      <c r="M142" s="54"/>
      <c r="N142" s="54"/>
      <c r="O142" s="54"/>
      <c r="P142" s="54"/>
      <c r="Q142" s="54"/>
      <c r="R142" s="54"/>
      <c r="S142" s="54"/>
      <c r="T142" s="54"/>
      <c r="U142" s="54"/>
      <c r="V142" s="28"/>
      <c r="W142" s="28"/>
      <c r="X142" s="28"/>
      <c r="Y142" s="28"/>
      <c r="Z142" s="28"/>
    </row>
    <row r="143" spans="1:26" x14ac:dyDescent="0.2">
      <c r="A143" s="23"/>
      <c r="B143" s="24"/>
      <c r="C143" s="25"/>
      <c r="D143" s="26"/>
      <c r="E143" s="27"/>
      <c r="F143" s="26"/>
      <c r="G143" s="26"/>
      <c r="H143" s="26"/>
      <c r="I143" s="26"/>
      <c r="J143" s="26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8"/>
      <c r="W143" s="28"/>
      <c r="X143" s="28"/>
      <c r="Y143" s="28"/>
      <c r="Z143" s="28"/>
    </row>
    <row r="144" spans="1:26" x14ac:dyDescent="0.2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8"/>
      <c r="W144" s="28"/>
      <c r="X144" s="28"/>
      <c r="Y144" s="28"/>
      <c r="Z144" s="28"/>
    </row>
    <row r="145" spans="1:26" x14ac:dyDescent="0.2">
      <c r="A145" s="29"/>
      <c r="B145" s="33" t="s">
        <v>24</v>
      </c>
      <c r="C145" s="34"/>
      <c r="D145" s="35"/>
      <c r="E145" s="35"/>
      <c r="F145" s="34"/>
      <c r="G145" s="36">
        <f>IF(ISBLANK(X20),"",ROUND(Y20/X20,2)*100)</f>
        <v>104</v>
      </c>
      <c r="H145" s="4"/>
      <c r="I145" s="4"/>
      <c r="J145" s="36">
        <f>IF(ISBLANK(X21),"",ROUND(Y21/X21,2)*100)</f>
        <v>89</v>
      </c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28"/>
      <c r="W145" s="28"/>
      <c r="X145" s="28"/>
      <c r="Y145" s="28"/>
      <c r="Z145" s="28"/>
    </row>
    <row r="146" spans="1:26" x14ac:dyDescent="0.2">
      <c r="A146" s="29"/>
      <c r="B146" s="33" t="s">
        <v>25</v>
      </c>
      <c r="C146" s="34"/>
      <c r="D146" s="35"/>
      <c r="E146" s="35"/>
      <c r="F146" s="34"/>
      <c r="G146" s="19">
        <f>IF(ISBLANK(X20),"",ROUND(Z20/X20,2)*100)</f>
        <v>65</v>
      </c>
      <c r="H146" s="6"/>
      <c r="I146" s="6"/>
      <c r="J146" s="19">
        <f>IF(ISBLANK(X21),"",ROUND(Z21/X21,2)*100)</f>
        <v>52</v>
      </c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28"/>
      <c r="W146" s="28"/>
      <c r="X146" s="28"/>
      <c r="Y146" s="28"/>
      <c r="Z146" s="28"/>
    </row>
    <row r="147" spans="1:26" x14ac:dyDescent="0.2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28"/>
      <c r="W147" s="28"/>
      <c r="X147" s="28"/>
      <c r="Y147" s="28"/>
      <c r="Z147" s="28"/>
    </row>
    <row r="148" spans="1:26" x14ac:dyDescent="0.2">
      <c r="A148" s="37" t="s">
        <v>35</v>
      </c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x14ac:dyDescent="0.2">
      <c r="A149" s="30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x14ac:dyDescent="0.2">
      <c r="A150" s="37" t="s">
        <v>36</v>
      </c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x14ac:dyDescent="0.2">
      <c r="A151" s="2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6"/>
      <c r="W151" s="6"/>
      <c r="X151" s="6"/>
      <c r="Y151" s="6"/>
      <c r="Z151" s="6"/>
    </row>
    <row r="152" spans="1:26" x14ac:dyDescent="0.2">
      <c r="V152" s="30"/>
      <c r="W152" s="30"/>
      <c r="X152" s="30"/>
      <c r="Y152" s="30"/>
      <c r="Z152" s="30"/>
    </row>
  </sheetData>
  <mergeCells count="62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57:U57"/>
    <mergeCell ref="A67:U67"/>
    <mergeCell ref="A79:U79"/>
    <mergeCell ref="A102:U102"/>
    <mergeCell ref="A111:F111"/>
    <mergeCell ref="A112:F112"/>
    <mergeCell ref="A113:F113"/>
    <mergeCell ref="A114:F114"/>
    <mergeCell ref="A115:F115"/>
    <mergeCell ref="A116:F116"/>
    <mergeCell ref="A117:F117"/>
    <mergeCell ref="A118:F118"/>
    <mergeCell ref="A119:F119"/>
    <mergeCell ref="A120:F120"/>
    <mergeCell ref="A121:F121"/>
    <mergeCell ref="A122:F122"/>
    <mergeCell ref="A123:F123"/>
    <mergeCell ref="A124:F124"/>
    <mergeCell ref="A125:F125"/>
    <mergeCell ref="A126:F126"/>
    <mergeCell ref="A127:F127"/>
    <mergeCell ref="A128:F128"/>
    <mergeCell ref="A129:F129"/>
    <mergeCell ref="A130:F130"/>
    <mergeCell ref="A131:F131"/>
    <mergeCell ref="A132:F132"/>
    <mergeCell ref="A133:F133"/>
    <mergeCell ref="A134:F134"/>
    <mergeCell ref="A135:F135"/>
    <mergeCell ref="A141:F141"/>
    <mergeCell ref="A142:F142"/>
    <mergeCell ref="A136:F136"/>
    <mergeCell ref="A137:F137"/>
    <mergeCell ref="A138:F138"/>
    <mergeCell ref="A139:F139"/>
    <mergeCell ref="A140:F14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Мои данные</vt:lpstr>
      <vt:lpstr>'Мои данные'!Print_Titles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comp2</dc:creator>
  <cp:lastModifiedBy>Попова Марина Валерьевна</cp:lastModifiedBy>
  <cp:lastPrinted>2011-09-08T07:56:05Z</cp:lastPrinted>
  <dcterms:created xsi:type="dcterms:W3CDTF">2003-01-28T12:33:10Z</dcterms:created>
  <dcterms:modified xsi:type="dcterms:W3CDTF">2020-12-14T10:02:20Z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