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c\Рабочий стол\ОБЪЕКТЫ\Ремонт\Ремонт 2020\Двери и окна\база отдыха Голубой огонек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данные'!$30:$30</definedName>
    <definedName name="_xlnm.Print_Titles" localSheetId="0">'Мои данные'!$30:$30</definedName>
  </definedNames>
  <calcPr calcId="152511"/>
</workbook>
</file>

<file path=xl/calcChain.xml><?xml version="1.0" encoding="utf-8"?>
<calcChain xmlns="http://schemas.openxmlformats.org/spreadsheetml/2006/main">
  <c r="G18" i="8" l="1"/>
  <c r="J22" i="8"/>
  <c r="G22" i="8"/>
  <c r="J20" i="8"/>
  <c r="G20" i="8"/>
  <c r="J19" i="8"/>
  <c r="G19" i="8"/>
  <c r="J18" i="8"/>
  <c r="J132" i="8"/>
  <c r="G132" i="8"/>
  <c r="J131" i="8"/>
  <c r="G131" i="8"/>
  <c r="J21" i="8"/>
  <c r="G21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2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5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2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2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2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5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5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C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&lt;Нормы НР 2001г. по позиции&gt;
&lt;Нормы СП 2001г. по позиции&gt;</t>
        </r>
      </text>
    </comment>
    <comment ref="D30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30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30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3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H3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3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K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30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34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36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<sst xmlns="http://schemas.openxmlformats.org/spreadsheetml/2006/main" count="275" uniqueCount="208">
  <si>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</si>
  <si>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</si>
  <si>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</si>
  <si>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</si>
  <si>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</si>
  <si>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</si>
  <si>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</si>
  <si>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</si>
  <si>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</si>
  <si>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</si>
  <si>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</si>
  <si>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</si>
  <si>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</si>
  <si>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</si>
  <si>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</si>
  <si>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</si>
  <si>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</si>
  <si>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</si>
  <si>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</si>
  <si>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</si>
  <si>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</si>
  <si>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</si>
  <si>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</si>
  <si>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</si>
  <si>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</si>
  <si>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</si>
  <si>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</si>
  <si>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</si>
  <si>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Стройка:Капитальный ремонт зданий АО «Челябинскгоргаз»</t>
  </si>
  <si>
    <t>Объект:Капитальный ремонт зданий б/о «Голубой огонек» с заменой окон и дверей</t>
  </si>
  <si>
    <t>ЛОКАЛЬНАЯ СМЕТА №1</t>
  </si>
  <si>
    <t>на капитальный ремонт зданий б/о «Голубой огонек» с заменой окон и дверей</t>
  </si>
  <si>
    <t xml:space="preserve">Составлена в базисных ценах на 01.2000 г. и текущих ценах на </t>
  </si>
  <si>
    <t>Составил:  _________________ //</t>
  </si>
  <si>
    <t>Проверил:  _________________ //</t>
  </si>
  <si>
    <t>ТЕР09-04-012-01
Установка металлических дверных блоков в готовые проемы
1 м2 проема</t>
  </si>
  <si>
    <t>3,2
0,8*2,0*2</t>
  </si>
  <si>
    <t>30,1
_____
31,42</t>
  </si>
  <si>
    <t>96
_____
101</t>
  </si>
  <si>
    <t>1377
_____
784</t>
  </si>
  <si>
    <t>Накладные расходы от ФОТ(1377 руб.)</t>
  </si>
  <si>
    <t>69%=90%*(0.9*0.85)</t>
  </si>
  <si>
    <t>Сметная прибыль от ФОТ(1377 руб.)</t>
  </si>
  <si>
    <t>58%=85%*(0.85*0.8)</t>
  </si>
  <si>
    <t>Всего с НР и СП</t>
  </si>
  <si>
    <t/>
  </si>
  <si>
    <t>цена поставщика
Дверь алюминиевая 0,8*2,0
шт</t>
  </si>
  <si>
    <t xml:space="preserve">
_____
1338,02</t>
  </si>
  <si>
    <t xml:space="preserve">
_____
2676</t>
  </si>
  <si>
    <t xml:space="preserve">
_____
17528</t>
  </si>
  <si>
    <t>Итого прямые затраты по разделу</t>
  </si>
  <si>
    <t>96
_____
2777</t>
  </si>
  <si>
    <t>1377
_____
18312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</si>
  <si>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</si>
  <si>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</si>
  <si>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</si>
  <si>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</si>
  <si>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</si>
  <si>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</si>
  <si>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Строительные металлические конструкции</t>
  </si>
  <si>
    <t xml:space="preserve">    Итого</t>
  </si>
  <si>
    <t>ТЕР10-01-034-05
Установка в жилых и общественных зданиях оконных блоков из ПВХ профилей: поворотных (откидных, поворотно-откидных) с площадью проема до 2 м2 двухстворчатых
100 м2 проемов
14 672,01 = 15 370,65 - 71 x 9,84</t>
  </si>
  <si>
    <t>0,0498
(1,48+1,56+1,94)/100</t>
  </si>
  <si>
    <t>2072,43
_____
12047,74</t>
  </si>
  <si>
    <t>551,84
_____
28,74</t>
  </si>
  <si>
    <t>103
_____
601</t>
  </si>
  <si>
    <t>27
_____
1</t>
  </si>
  <si>
    <t>1476
_____
2624</t>
  </si>
  <si>
    <t>160
_____
20</t>
  </si>
  <si>
    <t>Накладные расходы от ФОТ(1496 руб.)</t>
  </si>
  <si>
    <t>90%=118%*(0.9*0.85)</t>
  </si>
  <si>
    <t>Сметная прибыль от ФОТ(1496 руб.)</t>
  </si>
  <si>
    <t>43%=63%*(0.85*0.8)</t>
  </si>
  <si>
    <t>цена поставщика
Изделие №1 Окно 1200х1230мм (пл.1,48м2)
шт</t>
  </si>
  <si>
    <t xml:space="preserve">
_____
758,09</t>
  </si>
  <si>
    <t xml:space="preserve">
_____
758</t>
  </si>
  <si>
    <t xml:space="preserve">
_____
4965</t>
  </si>
  <si>
    <t>цена поставщика
Изделие №2 Окно 1230х1270мм (пл.1,56м2)
шт</t>
  </si>
  <si>
    <t xml:space="preserve">
_____
782,49</t>
  </si>
  <si>
    <t xml:space="preserve">
_____
782</t>
  </si>
  <si>
    <t xml:space="preserve">
_____
5125</t>
  </si>
  <si>
    <t>цена поставщика
Изделие №5 Окно 1530х1270мм (пл.1,94м2)
шт</t>
  </si>
  <si>
    <t xml:space="preserve">
_____
889,19</t>
  </si>
  <si>
    <t xml:space="preserve">
_____
889</t>
  </si>
  <si>
    <t xml:space="preserve">
_____
5824</t>
  </si>
  <si>
    <t>ТЕР10-01-034-06
Установка в жилых и общественных зданиях оконных блоков из ПВХ профилей: поворотных (откидных, поворотно-откидных) с площадью проема более 2 м2 двухстворчатых
100 м2 проемов
10 942,87 = 11 493,91 - 56 x 9,84</t>
  </si>
  <si>
    <t>0,0663
(2,26+2,18+2,19)/100</t>
  </si>
  <si>
    <t>1610,21
_____
8863,12</t>
  </si>
  <si>
    <t>469,54
_____
10,78</t>
  </si>
  <si>
    <t>107
_____
588</t>
  </si>
  <si>
    <t>31
_____
1</t>
  </si>
  <si>
    <t>1527
_____
2554</t>
  </si>
  <si>
    <t>181
_____
10</t>
  </si>
  <si>
    <t>Накладные расходы от ФОТ(1537 руб.)</t>
  </si>
  <si>
    <t>Сметная прибыль от ФОТ(1537 руб.)</t>
  </si>
  <si>
    <t>цена поставщика
Изделие №3 Окно 1480х1530мм (пл.2,26м2)
шт</t>
  </si>
  <si>
    <t xml:space="preserve">
_____
994,31</t>
  </si>
  <si>
    <t xml:space="preserve">
_____
994</t>
  </si>
  <si>
    <t xml:space="preserve">
_____
6513</t>
  </si>
  <si>
    <t>цена поставщика
Изделие №4 Окно 1470х1480мм (пл.2,18м2)
шт</t>
  </si>
  <si>
    <t xml:space="preserve">
_____
962,61</t>
  </si>
  <si>
    <t xml:space="preserve">
_____
963</t>
  </si>
  <si>
    <t xml:space="preserve">
_____
6305</t>
  </si>
  <si>
    <t>цена поставщика
Изделие №6 Окно 1480х1480мм (пл.2,19м2)
шт</t>
  </si>
  <si>
    <t xml:space="preserve">
_____
965,44</t>
  </si>
  <si>
    <t xml:space="preserve">
_____
965</t>
  </si>
  <si>
    <t xml:space="preserve">
_____
6324</t>
  </si>
  <si>
    <t>ТЕР10-01-035-01
Установка подоконных досок из ПВХ: в каменных стенах
100 п.м</t>
  </si>
  <si>
    <t>0,0965
(1,7*4+1,4*1+1,45*1)/100</t>
  </si>
  <si>
    <t>228,43
_____
4042,57</t>
  </si>
  <si>
    <t>16,83
_____
0,65</t>
  </si>
  <si>
    <t>22
_____
390</t>
  </si>
  <si>
    <t>315
_____
1534</t>
  </si>
  <si>
    <t>10
_____
1</t>
  </si>
  <si>
    <t>Накладные расходы от ФОТ(316 руб.)</t>
  </si>
  <si>
    <t>Сметная прибыль от ФОТ(316 руб.)</t>
  </si>
  <si>
    <t>цена поставщика
Подоконник пласт. 1700х400мм
шт</t>
  </si>
  <si>
    <t xml:space="preserve">
_____
90,32</t>
  </si>
  <si>
    <t xml:space="preserve">
_____
361</t>
  </si>
  <si>
    <t xml:space="preserve">
_____
2366</t>
  </si>
  <si>
    <t>цена поставщика
Подоконник пласт. 1400х400мм
шт</t>
  </si>
  <si>
    <t xml:space="preserve">
_____
74,41</t>
  </si>
  <si>
    <t xml:space="preserve">
_____
74</t>
  </si>
  <si>
    <t xml:space="preserve">
_____
487</t>
  </si>
  <si>
    <t>цена поставщика
Подоконник пласт. 1450х400мм
шт</t>
  </si>
  <si>
    <t xml:space="preserve">
_____
77,04</t>
  </si>
  <si>
    <t xml:space="preserve">
_____
77</t>
  </si>
  <si>
    <t xml:space="preserve">
_____
505</t>
  </si>
  <si>
    <t>цена поставщика
Торцевая накладка 615мм, белый
шт</t>
  </si>
  <si>
    <t xml:space="preserve">
_____
5,49</t>
  </si>
  <si>
    <t xml:space="preserve">
_____
33</t>
  </si>
  <si>
    <t xml:space="preserve">
_____
216</t>
  </si>
  <si>
    <t>ТЕР12-01-010-01
Монтаж водоотливов
100 м2 покрытия
1 241,23 = 10 621,43 - 0,004 x 10 590,00 - 0,012 x 10 490,00 - 0,782 x 11 780,00</t>
  </si>
  <si>
    <t>0,020265
(1,7*0,21*4+1,4*0,21*1+1,45*0,21*1)/100</t>
  </si>
  <si>
    <t>25,78
_____
3,27</t>
  </si>
  <si>
    <t>3
_____
1</t>
  </si>
  <si>
    <t>Накладные расходы от ФОТ(353 руб.)</t>
  </si>
  <si>
    <t>92%=120%*(0.9*0.85)</t>
  </si>
  <si>
    <t>Сметная прибыль от ФОТ(353 руб.)</t>
  </si>
  <si>
    <t>44%=65%*(0.85*0.8)</t>
  </si>
  <si>
    <t>цена поставщика
Водоотлив 1700х210 оцинков
шт</t>
  </si>
  <si>
    <t xml:space="preserve">
_____
37,84</t>
  </si>
  <si>
    <t xml:space="preserve">
_____
151</t>
  </si>
  <si>
    <t xml:space="preserve">
_____
991</t>
  </si>
  <si>
    <t>цена поставщика
Водоотлив 1400х210 оцинков
шт</t>
  </si>
  <si>
    <t xml:space="preserve">
_____
31,16</t>
  </si>
  <si>
    <t xml:space="preserve">
_____
31</t>
  </si>
  <si>
    <t xml:space="preserve">
_____
204</t>
  </si>
  <si>
    <t>цена поставщика
Водоотлив 1450х210 оцинков
шт</t>
  </si>
  <si>
    <t xml:space="preserve">
_____
32,28</t>
  </si>
  <si>
    <t xml:space="preserve">
_____
32</t>
  </si>
  <si>
    <t xml:space="preserve">
_____
211</t>
  </si>
  <si>
    <t>ТЕР15-01-050-04
Облицовка оконных откосов
100 м2 облицовки
1 987,28 = 2 557,14 - 0,2 x 7,02 - 30 x 15,70 - 0,0089 x 10 950,00</t>
  </si>
  <si>
    <t>0,094658
(24,91*0,38) / 100</t>
  </si>
  <si>
    <t>54,56
_____
1,31</t>
  </si>
  <si>
    <t>32
_____
2</t>
  </si>
  <si>
    <t>Накладные расходы от ФОТ(2618 руб.)</t>
  </si>
  <si>
    <t>80%=105%*(0.9*0.85)</t>
  </si>
  <si>
    <t>Сметная прибыль от ФОТ(2618 руб.)</t>
  </si>
  <si>
    <t>37%=55%*(0.85*0.8)</t>
  </si>
  <si>
    <t>440
_____
7689</t>
  </si>
  <si>
    <t>65
_____
2</t>
  </si>
  <si>
    <t>6286
_____
46748</t>
  </si>
  <si>
    <t>386
_____
34</t>
  </si>
  <si>
    <t>Итого по разделу 2 Монтаж окон в административном корпусе</t>
  </si>
  <si>
    <t xml:space="preserve">    Деревянные конструкции</t>
  </si>
  <si>
    <t xml:space="preserve">    Кровли</t>
  </si>
  <si>
    <t xml:space="preserve">    Отделочные работы</t>
  </si>
  <si>
    <t xml:space="preserve">    Итого по разделу 2 Монтаж окон в административном корпусе</t>
  </si>
  <si>
    <t>Раздел 3. Монтаж дверей в тренировочном комплексе для спасателей</t>
  </si>
  <si>
    <t>ТЕР09-04-013-03
Установка дверей: однопольных остекленных
1 м2 проема</t>
  </si>
  <si>
    <t>4,84
(2*0,8*1+1,7*0,6*2+2*0,6*1)</t>
  </si>
  <si>
    <t>26,72
_____
84,81</t>
  </si>
  <si>
    <t>129
_____
411</t>
  </si>
  <si>
    <t>1850
_____
3291</t>
  </si>
  <si>
    <t>Накладные расходы от ФОТ(1850 руб.)</t>
  </si>
  <si>
    <t>Сметная прибыль от ФОТ(1850 руб.)</t>
  </si>
  <si>
    <t>цена поставщика
Дверь цельностеклянная 2,0*0,8
шт</t>
  </si>
  <si>
    <t xml:space="preserve">
_____
1760,79</t>
  </si>
  <si>
    <t xml:space="preserve">
_____
1761</t>
  </si>
  <si>
    <t xml:space="preserve">
_____
11533</t>
  </si>
  <si>
    <t>цена поставщика
Дверь цельностеклянная 1,7*0,6
шт</t>
  </si>
  <si>
    <t xml:space="preserve">
_____
1896,5</t>
  </si>
  <si>
    <t xml:space="preserve">
_____
3793</t>
  </si>
  <si>
    <t xml:space="preserve">
_____
24844</t>
  </si>
  <si>
    <t>цена поставщика
Дверь цельностеклянная 2,0*0,6
шт</t>
  </si>
  <si>
    <t xml:space="preserve">
_____
1983,79</t>
  </si>
  <si>
    <t xml:space="preserve">
_____
1984</t>
  </si>
  <si>
    <t xml:space="preserve">
_____
12994</t>
  </si>
  <si>
    <t>129
_____
7949</t>
  </si>
  <si>
    <t>1850
_____
52662</t>
  </si>
  <si>
    <t>Итого по разделу 3 Монтаж дверей в тренировочном комплексе для спасателей</t>
  </si>
  <si>
    <t xml:space="preserve">    Итого по разделу 3 Монтаж дверей в тренировочном комплексе для спасателей</t>
  </si>
  <si>
    <t>Итого прямые затраты по смете</t>
  </si>
  <si>
    <t>665
_____
18415</t>
  </si>
  <si>
    <t>183
_____
2</t>
  </si>
  <si>
    <t>9513
_____
117722</t>
  </si>
  <si>
    <t>1066
_____
34</t>
  </si>
  <si>
    <t>ВСЕГО по смете</t>
  </si>
  <si>
    <t xml:space="preserve">    НДС 20%</t>
  </si>
  <si>
    <t xml:space="preserve">    ВСЕГО по смете</t>
  </si>
  <si>
    <t>УТЕРЖДАЮ</t>
  </si>
  <si>
    <t>1 квартал 2020 года</t>
  </si>
  <si>
    <t>Основание: Дефектная ведомость</t>
  </si>
  <si>
    <t xml:space="preserve">Раздел 1. Монтаж дверей (д. №14) </t>
  </si>
  <si>
    <t xml:space="preserve">Раздел 2. Монтаж окон в административном корпусе </t>
  </si>
  <si>
    <t>Итого по разделу 1 Монтаж дверей (д. №14)</t>
  </si>
  <si>
    <t xml:space="preserve">    Итого по разделу 1 Монтаж дверей (д. №14)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</si>
</sst>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8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9" fillId="0" borderId="0" xfId="23" applyFont="1" applyAlignment="1">
      <alignment horizontal="left"/>
    </xf>
    <xf numFmtId="0" fontId="9" fillId="0" borderId="0" xfId="23" applyFont="1" applyAlignment="1">
      <alignment horizontal="left"/>
    </xf>
    <xf numFmtId="0" fontId="16" fillId="0" borderId="0" xfId="0" applyFont="1" applyAlignment="1">
      <alignment vertical="top" wrapText="1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6" fillId="0" borderId="1" xfId="0" applyFont="1" applyBorder="1" applyAlignment="1">
      <alignment horizontal="left" vertical="top" wrapText="1"/>
    </xf>
    <xf numFmtId="2" fontId="16" fillId="0" borderId="1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right" vertical="top" wrapText="1"/>
    </xf>
    <xf numFmtId="2" fontId="16" fillId="0" borderId="1" xfId="0" applyNumberFormat="1" applyFont="1" applyBorder="1" applyAlignment="1">
      <alignment horizontal="right" vertical="top" wrapText="1"/>
    </xf>
    <xf numFmtId="0" fontId="16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7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  <xf numFmtId="0" fontId="16" fillId="0" borderId="7" xfId="0" applyFont="1" applyBorder="1" applyAlignment="1">
      <alignment horizontal="left" vertical="top" wrapText="1"/>
    </xf>
    <xf numFmtId="2" fontId="16" fillId="0" borderId="7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right" vertical="top" wrapText="1"/>
    </xf>
    <xf numFmtId="2" fontId="16" fillId="0" borderId="7" xfId="0" applyNumberFormat="1" applyFont="1" applyBorder="1" applyAlignment="1">
      <alignment horizontal="right" vertical="top" wrapText="1"/>
    </xf>
    <xf numFmtId="0" fontId="16" fillId="0" borderId="7" xfId="0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38"/>
  <sheetViews>
    <sheetView showGridLines="0" tabSelected="1" workbookViewId="0">
      <selection activeCell="A10" sqref="A10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">
      <c r="A2" s="2" t="s">
        <v>21</v>
      </c>
      <c r="H2" s="2" t="s">
        <v>201</v>
      </c>
    </row>
    <row r="3" spans="1:21" x14ac:dyDescent="0.2">
      <c r="A3" s="32" t="s">
        <v>26</v>
      </c>
      <c r="H3" s="32" t="s">
        <v>26</v>
      </c>
    </row>
    <row r="4" spans="1:21" x14ac:dyDescent="0.2">
      <c r="A4" s="32" t="s">
        <v>27</v>
      </c>
      <c r="B4" s="3"/>
      <c r="C4" s="3"/>
      <c r="D4" s="3"/>
      <c r="E4" s="3"/>
      <c r="F4" s="3"/>
      <c r="G4" s="3"/>
      <c r="H4" s="32" t="s">
        <v>27</v>
      </c>
    </row>
    <row r="5" spans="1:21" x14ac:dyDescent="0.2">
      <c r="A5" s="1" t="s">
        <v>24</v>
      </c>
      <c r="B5" s="3"/>
      <c r="C5" s="3"/>
      <c r="D5" s="3"/>
      <c r="E5" s="3"/>
      <c r="F5" s="3"/>
      <c r="G5" s="3"/>
      <c r="H5" s="33" t="s">
        <v>25</v>
      </c>
    </row>
    <row r="6" spans="1:21" x14ac:dyDescent="0.2">
      <c r="A6" s="3"/>
      <c r="B6" s="3"/>
      <c r="C6" s="3"/>
      <c r="D6" s="3"/>
      <c r="E6" s="3"/>
      <c r="F6" s="3"/>
      <c r="G6" s="3"/>
      <c r="H6" s="3"/>
    </row>
    <row r="7" spans="1:21" s="6" customFormat="1" ht="12" x14ac:dyDescent="0.2">
      <c r="A7" s="4"/>
      <c r="B7" s="5"/>
      <c r="C7" s="5"/>
      <c r="D7" s="5"/>
    </row>
    <row r="8" spans="1:21" s="6" customFormat="1" ht="12" x14ac:dyDescent="0.2">
      <c r="A8" s="7" t="s">
        <v>28</v>
      </c>
      <c r="B8" s="5"/>
      <c r="C8" s="5"/>
      <c r="D8" s="5"/>
    </row>
    <row r="9" spans="1:21" s="6" customFormat="1" ht="12" x14ac:dyDescent="0.2">
      <c r="A9" s="4"/>
      <c r="B9" s="5"/>
      <c r="C9" s="5"/>
      <c r="D9" s="5"/>
    </row>
    <row r="10" spans="1:21" s="6" customFormat="1" ht="12" x14ac:dyDescent="0.2">
      <c r="A10" s="7" t="s">
        <v>29</v>
      </c>
      <c r="B10" s="5"/>
      <c r="C10" s="5"/>
      <c r="D10" s="5"/>
    </row>
    <row r="11" spans="1:21" s="6" customFormat="1" ht="12" x14ac:dyDescent="0.2">
      <c r="A11" s="36"/>
      <c r="B11" s="5"/>
      <c r="C11" s="5"/>
      <c r="D11" s="5"/>
    </row>
    <row r="12" spans="1:21" s="6" customFormat="1" ht="15" x14ac:dyDescent="0.25">
      <c r="A12" s="81" t="s">
        <v>30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</row>
    <row r="13" spans="1:21" s="6" customFormat="1" ht="12" x14ac:dyDescent="0.2">
      <c r="A13" s="82" t="s">
        <v>18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spans="1:21" s="6" customFormat="1" ht="12" x14ac:dyDescent="0.2">
      <c r="A14" s="82" t="s">
        <v>31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</row>
    <row r="15" spans="1:21" s="6" customFormat="1" ht="12" x14ac:dyDescent="0.2">
      <c r="A15" s="83" t="s">
        <v>203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</row>
    <row r="16" spans="1:21" s="6" customFormat="1" ht="12" x14ac:dyDescent="0.2"/>
    <row r="17" spans="1:26" s="6" customFormat="1" ht="12" x14ac:dyDescent="0.2">
      <c r="G17" s="84" t="s">
        <v>16</v>
      </c>
      <c r="H17" s="85"/>
      <c r="I17" s="86"/>
      <c r="J17" s="84" t="s">
        <v>17</v>
      </c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</row>
    <row r="18" spans="1:26" s="6" customFormat="1" x14ac:dyDescent="0.2">
      <c r="D18" s="4" t="s">
        <v>1</v>
      </c>
      <c r="G18" s="74">
        <f>20282/1000</f>
        <v>20.282</v>
      </c>
      <c r="H18" s="75"/>
      <c r="I18" s="8" t="s">
        <v>2</v>
      </c>
      <c r="J18" s="76">
        <f>168476.4/1000</f>
        <v>168.47639999999998</v>
      </c>
      <c r="K18" s="77"/>
      <c r="L18" s="9"/>
      <c r="M18" s="9"/>
      <c r="N18" s="9"/>
      <c r="O18" s="9"/>
      <c r="P18" s="9"/>
      <c r="Q18" s="9"/>
      <c r="R18" s="9"/>
      <c r="S18" s="9"/>
      <c r="T18" s="9"/>
      <c r="U18" s="8" t="s">
        <v>2</v>
      </c>
    </row>
    <row r="19" spans="1:26" s="6" customFormat="1" x14ac:dyDescent="0.2">
      <c r="D19" s="10" t="s">
        <v>19</v>
      </c>
      <c r="F19" s="11"/>
      <c r="G19" s="74">
        <f>0/1000</f>
        <v>0</v>
      </c>
      <c r="H19" s="75"/>
      <c r="I19" s="8" t="s">
        <v>2</v>
      </c>
      <c r="J19" s="76">
        <f>0/1000</f>
        <v>0</v>
      </c>
      <c r="K19" s="77"/>
      <c r="L19" s="9"/>
      <c r="M19" s="9"/>
      <c r="N19" s="9"/>
      <c r="O19" s="9"/>
      <c r="P19" s="9"/>
      <c r="Q19" s="9"/>
      <c r="R19" s="9"/>
      <c r="S19" s="9"/>
      <c r="T19" s="9"/>
      <c r="U19" s="8" t="s">
        <v>2</v>
      </c>
    </row>
    <row r="20" spans="1:26" s="6" customFormat="1" x14ac:dyDescent="0.2">
      <c r="D20" s="10" t="s">
        <v>20</v>
      </c>
      <c r="F20" s="11"/>
      <c r="G20" s="74">
        <f>0/1000</f>
        <v>0</v>
      </c>
      <c r="H20" s="75"/>
      <c r="I20" s="8" t="s">
        <v>2</v>
      </c>
      <c r="J20" s="76">
        <f>0/1000</f>
        <v>0</v>
      </c>
      <c r="K20" s="77"/>
      <c r="L20" s="9"/>
      <c r="M20" s="9"/>
      <c r="N20" s="9"/>
      <c r="O20" s="9"/>
      <c r="P20" s="9"/>
      <c r="Q20" s="9"/>
      <c r="R20" s="9"/>
      <c r="S20" s="9"/>
      <c r="T20" s="9"/>
      <c r="U20" s="8" t="s">
        <v>2</v>
      </c>
    </row>
    <row r="21" spans="1:26" s="6" customFormat="1" x14ac:dyDescent="0.2">
      <c r="D21" s="4" t="s">
        <v>3</v>
      </c>
      <c r="G21" s="74">
        <f>(V21+V22)/1000</f>
        <v>5.6934399999999996E-2</v>
      </c>
      <c r="H21" s="75"/>
      <c r="I21" s="8" t="s">
        <v>4</v>
      </c>
      <c r="J21" s="76">
        <f>(W21+W22)/1000</f>
        <v>5.6934399999999996E-2</v>
      </c>
      <c r="K21" s="77"/>
      <c r="L21" s="9"/>
      <c r="M21" s="9"/>
      <c r="N21" s="9"/>
      <c r="O21" s="9"/>
      <c r="P21" s="9"/>
      <c r="Q21" s="9"/>
      <c r="R21" s="9"/>
      <c r="S21" s="9"/>
      <c r="T21" s="9"/>
      <c r="U21" s="8" t="s">
        <v>4</v>
      </c>
      <c r="V21" s="12">
        <v>56.787399999999998</v>
      </c>
      <c r="W21" s="13">
        <v>56.787399999999998</v>
      </c>
      <c r="X21" s="26">
        <v>667</v>
      </c>
      <c r="Y21" s="26">
        <v>631</v>
      </c>
      <c r="Z21" s="26">
        <v>388</v>
      </c>
    </row>
    <row r="22" spans="1:26" s="6" customFormat="1" x14ac:dyDescent="0.2">
      <c r="D22" s="4" t="s">
        <v>5</v>
      </c>
      <c r="G22" s="74">
        <f>667/1000</f>
        <v>0.66700000000000004</v>
      </c>
      <c r="H22" s="75"/>
      <c r="I22" s="8" t="s">
        <v>2</v>
      </c>
      <c r="J22" s="76">
        <f>9547/1000</f>
        <v>9.5470000000000006</v>
      </c>
      <c r="K22" s="77"/>
      <c r="L22" s="9"/>
      <c r="M22" s="9"/>
      <c r="N22" s="9"/>
      <c r="O22" s="9"/>
      <c r="P22" s="9"/>
      <c r="Q22" s="9"/>
      <c r="R22" s="9"/>
      <c r="S22" s="9"/>
      <c r="T22" s="9"/>
      <c r="U22" s="8" t="s">
        <v>2</v>
      </c>
      <c r="V22" s="12">
        <v>0.14699999999999999</v>
      </c>
      <c r="W22" s="13">
        <v>0.14699999999999999</v>
      </c>
      <c r="X22" s="27">
        <v>9547</v>
      </c>
      <c r="Y22" s="27">
        <v>7660</v>
      </c>
      <c r="Z22" s="27">
        <v>4436</v>
      </c>
    </row>
    <row r="23" spans="1:26" s="6" customFormat="1" ht="12" x14ac:dyDescent="0.2">
      <c r="F23" s="5"/>
      <c r="G23" s="14"/>
      <c r="H23" s="14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5"/>
    </row>
    <row r="24" spans="1:26" s="6" customFormat="1" ht="12" x14ac:dyDescent="0.2">
      <c r="B24" s="5"/>
      <c r="C24" s="5"/>
      <c r="D24" s="5"/>
      <c r="F24" s="11"/>
      <c r="G24" s="17"/>
      <c r="H24" s="17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8"/>
    </row>
    <row r="25" spans="1:26" s="6" customFormat="1" ht="12" x14ac:dyDescent="0.2">
      <c r="A25" s="35" t="s">
        <v>32</v>
      </c>
      <c r="D25" s="6" t="s">
        <v>202</v>
      </c>
    </row>
    <row r="26" spans="1:26" s="6" customFormat="1" thickBot="1" x14ac:dyDescent="0.25">
      <c r="A26" s="20"/>
    </row>
    <row r="27" spans="1:26" s="22" customFormat="1" ht="27" customHeight="1" thickBot="1" x14ac:dyDescent="0.25">
      <c r="A27" s="80" t="s">
        <v>6</v>
      </c>
      <c r="B27" s="80" t="s">
        <v>7</v>
      </c>
      <c r="C27" s="80" t="s">
        <v>8</v>
      </c>
      <c r="D27" s="78" t="s">
        <v>9</v>
      </c>
      <c r="E27" s="78"/>
      <c r="F27" s="78"/>
      <c r="G27" s="78" t="s">
        <v>10</v>
      </c>
      <c r="H27" s="78"/>
      <c r="I27" s="78"/>
      <c r="J27" s="78" t="s">
        <v>11</v>
      </c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spans="1:26" s="22" customFormat="1" ht="22.5" customHeight="1" thickBot="1" x14ac:dyDescent="0.25">
      <c r="A28" s="80"/>
      <c r="B28" s="80"/>
      <c r="C28" s="80"/>
      <c r="D28" s="79" t="s">
        <v>0</v>
      </c>
      <c r="E28" s="21" t="s">
        <v>12</v>
      </c>
      <c r="F28" s="21" t="s">
        <v>13</v>
      </c>
      <c r="G28" s="79" t="s">
        <v>0</v>
      </c>
      <c r="H28" s="21" t="s">
        <v>12</v>
      </c>
      <c r="I28" s="21" t="s">
        <v>13</v>
      </c>
      <c r="J28" s="79" t="s">
        <v>0</v>
      </c>
      <c r="K28" s="21" t="s">
        <v>12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13</v>
      </c>
    </row>
    <row r="29" spans="1:26" s="22" customFormat="1" ht="22.5" customHeight="1" thickBot="1" x14ac:dyDescent="0.25">
      <c r="A29" s="80"/>
      <c r="B29" s="80"/>
      <c r="C29" s="80"/>
      <c r="D29" s="79"/>
      <c r="E29" s="21" t="s">
        <v>14</v>
      </c>
      <c r="F29" s="21" t="s">
        <v>15</v>
      </c>
      <c r="G29" s="79"/>
      <c r="H29" s="21" t="s">
        <v>14</v>
      </c>
      <c r="I29" s="21" t="s">
        <v>15</v>
      </c>
      <c r="J29" s="79"/>
      <c r="K29" s="21" t="s">
        <v>14</v>
      </c>
      <c r="L29" s="21"/>
      <c r="M29" s="21"/>
      <c r="N29" s="21"/>
      <c r="O29" s="21"/>
      <c r="P29" s="21"/>
      <c r="Q29" s="21"/>
      <c r="R29" s="21"/>
      <c r="S29" s="21"/>
      <c r="T29" s="21"/>
      <c r="U29" s="21" t="s">
        <v>15</v>
      </c>
    </row>
    <row r="30" spans="1:26" s="5" customFormat="1" x14ac:dyDescent="0.2">
      <c r="A30" s="38">
        <v>1</v>
      </c>
      <c r="B30" s="38">
        <v>2</v>
      </c>
      <c r="C30" s="38">
        <v>3</v>
      </c>
      <c r="D30" s="39">
        <v>4</v>
      </c>
      <c r="E30" s="38">
        <v>5</v>
      </c>
      <c r="F30" s="38">
        <v>6</v>
      </c>
      <c r="G30" s="39">
        <v>7</v>
      </c>
      <c r="H30" s="38">
        <v>8</v>
      </c>
      <c r="I30" s="38">
        <v>9</v>
      </c>
      <c r="J30" s="39">
        <v>10</v>
      </c>
      <c r="K30" s="38">
        <v>11</v>
      </c>
      <c r="L30" s="38"/>
      <c r="M30" s="38"/>
      <c r="N30" s="38"/>
      <c r="O30" s="38"/>
      <c r="P30" s="38"/>
      <c r="Q30" s="38"/>
      <c r="R30" s="38"/>
      <c r="S30" s="38"/>
      <c r="T30" s="38"/>
      <c r="U30" s="38">
        <v>12</v>
      </c>
    </row>
    <row r="31" spans="1:26" s="23" customFormat="1" ht="21" customHeight="1" x14ac:dyDescent="0.2">
      <c r="A31" s="72" t="s">
        <v>204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</row>
    <row r="32" spans="1:26" s="23" customFormat="1" ht="48" x14ac:dyDescent="0.2">
      <c r="A32" s="40">
        <v>1</v>
      </c>
      <c r="B32" s="41" t="s">
        <v>35</v>
      </c>
      <c r="C32" s="42" t="s">
        <v>36</v>
      </c>
      <c r="D32" s="43">
        <v>82.83</v>
      </c>
      <c r="E32" s="44" t="s">
        <v>37</v>
      </c>
      <c r="F32" s="43">
        <v>21.31</v>
      </c>
      <c r="G32" s="43">
        <v>265</v>
      </c>
      <c r="H32" s="43" t="s">
        <v>38</v>
      </c>
      <c r="I32" s="43">
        <v>68</v>
      </c>
      <c r="J32" s="43">
        <v>2567</v>
      </c>
      <c r="K32" s="44" t="s">
        <v>39</v>
      </c>
      <c r="L32" s="44"/>
      <c r="M32" s="44"/>
      <c r="N32" s="44"/>
      <c r="O32" s="44"/>
      <c r="P32" s="44"/>
      <c r="Q32" s="44"/>
      <c r="R32" s="44"/>
      <c r="S32" s="44"/>
      <c r="T32" s="44"/>
      <c r="U32" s="44">
        <v>406</v>
      </c>
    </row>
    <row r="33" spans="1:22" s="23" customFormat="1" ht="24" x14ac:dyDescent="0.2">
      <c r="A33" s="45"/>
      <c r="B33" s="46" t="s">
        <v>40</v>
      </c>
      <c r="C33" s="47" t="s">
        <v>41</v>
      </c>
      <c r="D33" s="48"/>
      <c r="E33" s="49"/>
      <c r="F33" s="48"/>
      <c r="G33" s="48">
        <v>78</v>
      </c>
      <c r="H33" s="48"/>
      <c r="I33" s="48"/>
      <c r="J33" s="48">
        <v>950</v>
      </c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37"/>
    </row>
    <row r="34" spans="1:22" s="23" customFormat="1" ht="24" x14ac:dyDescent="0.2">
      <c r="A34" s="45"/>
      <c r="B34" s="46" t="s">
        <v>42</v>
      </c>
      <c r="C34" s="47" t="s">
        <v>43</v>
      </c>
      <c r="D34" s="48"/>
      <c r="E34" s="49"/>
      <c r="F34" s="48"/>
      <c r="G34" s="48">
        <v>69</v>
      </c>
      <c r="H34" s="48"/>
      <c r="I34" s="48"/>
      <c r="J34" s="48">
        <v>799</v>
      </c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37"/>
    </row>
    <row r="35" spans="1:22" s="23" customFormat="1" ht="12" x14ac:dyDescent="0.2">
      <c r="A35" s="45"/>
      <c r="B35" s="46" t="s">
        <v>44</v>
      </c>
      <c r="C35" s="47" t="s">
        <v>45</v>
      </c>
      <c r="D35" s="48"/>
      <c r="E35" s="49"/>
      <c r="F35" s="48"/>
      <c r="G35" s="48">
        <v>412</v>
      </c>
      <c r="H35" s="48"/>
      <c r="I35" s="48"/>
      <c r="J35" s="48">
        <v>4316</v>
      </c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37"/>
    </row>
    <row r="36" spans="1:22" s="23" customFormat="1" ht="36" x14ac:dyDescent="0.2">
      <c r="A36" s="50">
        <v>2</v>
      </c>
      <c r="B36" s="51" t="s">
        <v>46</v>
      </c>
      <c r="C36" s="52">
        <v>2</v>
      </c>
      <c r="D36" s="53">
        <v>1338.02</v>
      </c>
      <c r="E36" s="54" t="s">
        <v>47</v>
      </c>
      <c r="F36" s="53"/>
      <c r="G36" s="53">
        <v>2676</v>
      </c>
      <c r="H36" s="53" t="s">
        <v>48</v>
      </c>
      <c r="I36" s="53"/>
      <c r="J36" s="53">
        <v>17528</v>
      </c>
      <c r="K36" s="54" t="s">
        <v>49</v>
      </c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1:22" s="23" customFormat="1" ht="36" x14ac:dyDescent="0.2">
      <c r="A37" s="66" t="s">
        <v>50</v>
      </c>
      <c r="B37" s="67"/>
      <c r="C37" s="67"/>
      <c r="D37" s="67"/>
      <c r="E37" s="67"/>
      <c r="F37" s="67"/>
      <c r="G37" s="43">
        <v>2941</v>
      </c>
      <c r="H37" s="43" t="s">
        <v>51</v>
      </c>
      <c r="I37" s="43">
        <v>68</v>
      </c>
      <c r="J37" s="43">
        <v>20095</v>
      </c>
      <c r="K37" s="44" t="s">
        <v>52</v>
      </c>
      <c r="L37" s="44"/>
      <c r="M37" s="44"/>
      <c r="N37" s="44"/>
      <c r="O37" s="44"/>
      <c r="P37" s="44"/>
      <c r="Q37" s="44"/>
      <c r="R37" s="44"/>
      <c r="S37" s="44"/>
      <c r="T37" s="44"/>
      <c r="U37" s="44">
        <v>406</v>
      </c>
    </row>
    <row r="38" spans="1:22" s="23" customFormat="1" x14ac:dyDescent="0.2">
      <c r="A38" s="66" t="s">
        <v>53</v>
      </c>
      <c r="B38" s="67"/>
      <c r="C38" s="67"/>
      <c r="D38" s="67"/>
      <c r="E38" s="67"/>
      <c r="F38" s="67"/>
      <c r="G38" s="43"/>
      <c r="H38" s="43"/>
      <c r="I38" s="43"/>
      <c r="J38" s="43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</row>
    <row r="39" spans="1:22" s="23" customFormat="1" x14ac:dyDescent="0.2">
      <c r="A39" s="66" t="s">
        <v>54</v>
      </c>
      <c r="B39" s="67"/>
      <c r="C39" s="67"/>
      <c r="D39" s="67"/>
      <c r="E39" s="67"/>
      <c r="F39" s="67"/>
      <c r="G39" s="43">
        <v>96</v>
      </c>
      <c r="H39" s="43"/>
      <c r="I39" s="43"/>
      <c r="J39" s="43">
        <v>1377</v>
      </c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</row>
    <row r="40" spans="1:22" s="23" customFormat="1" x14ac:dyDescent="0.2">
      <c r="A40" s="66" t="s">
        <v>55</v>
      </c>
      <c r="B40" s="67"/>
      <c r="C40" s="67"/>
      <c r="D40" s="67"/>
      <c r="E40" s="67"/>
      <c r="F40" s="67"/>
      <c r="G40" s="43">
        <v>2777</v>
      </c>
      <c r="H40" s="43"/>
      <c r="I40" s="43"/>
      <c r="J40" s="43">
        <v>18312</v>
      </c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</row>
    <row r="41" spans="1:22" s="23" customFormat="1" x14ac:dyDescent="0.2">
      <c r="A41" s="66" t="s">
        <v>56</v>
      </c>
      <c r="B41" s="67"/>
      <c r="C41" s="67"/>
      <c r="D41" s="67"/>
      <c r="E41" s="67"/>
      <c r="F41" s="67"/>
      <c r="G41" s="43">
        <v>68</v>
      </c>
      <c r="H41" s="43"/>
      <c r="I41" s="43"/>
      <c r="J41" s="43">
        <v>406</v>
      </c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</row>
    <row r="42" spans="1:22" s="23" customFormat="1" x14ac:dyDescent="0.2">
      <c r="A42" s="68" t="s">
        <v>57</v>
      </c>
      <c r="B42" s="69"/>
      <c r="C42" s="69"/>
      <c r="D42" s="69"/>
      <c r="E42" s="69"/>
      <c r="F42" s="69"/>
      <c r="G42" s="55">
        <v>78</v>
      </c>
      <c r="H42" s="55"/>
      <c r="I42" s="55"/>
      <c r="J42" s="55">
        <v>950</v>
      </c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</row>
    <row r="43" spans="1:22" s="23" customFormat="1" x14ac:dyDescent="0.2">
      <c r="A43" s="68" t="s">
        <v>58</v>
      </c>
      <c r="B43" s="69"/>
      <c r="C43" s="69"/>
      <c r="D43" s="69"/>
      <c r="E43" s="69"/>
      <c r="F43" s="69"/>
      <c r="G43" s="55">
        <v>69</v>
      </c>
      <c r="H43" s="55"/>
      <c r="I43" s="55"/>
      <c r="J43" s="55">
        <v>799</v>
      </c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</row>
    <row r="44" spans="1:22" s="23" customFormat="1" x14ac:dyDescent="0.2">
      <c r="A44" s="68" t="s">
        <v>206</v>
      </c>
      <c r="B44" s="69"/>
      <c r="C44" s="69"/>
      <c r="D44" s="69"/>
      <c r="E44" s="69"/>
      <c r="F44" s="69"/>
      <c r="G44" s="55"/>
      <c r="H44" s="55"/>
      <c r="I44" s="55"/>
      <c r="J44" s="55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</row>
    <row r="45" spans="1:22" s="23" customFormat="1" x14ac:dyDescent="0.2">
      <c r="A45" s="66" t="s">
        <v>59</v>
      </c>
      <c r="B45" s="67"/>
      <c r="C45" s="67"/>
      <c r="D45" s="67"/>
      <c r="E45" s="67"/>
      <c r="F45" s="67"/>
      <c r="G45" s="43">
        <v>3088</v>
      </c>
      <c r="H45" s="43"/>
      <c r="I45" s="43"/>
      <c r="J45" s="43">
        <v>21844</v>
      </c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2" s="23" customFormat="1" x14ac:dyDescent="0.2">
      <c r="A46" s="66" t="s">
        <v>60</v>
      </c>
      <c r="B46" s="67"/>
      <c r="C46" s="67"/>
      <c r="D46" s="67"/>
      <c r="E46" s="67"/>
      <c r="F46" s="67"/>
      <c r="G46" s="43">
        <v>3088</v>
      </c>
      <c r="H46" s="43"/>
      <c r="I46" s="43"/>
      <c r="J46" s="43">
        <v>21844</v>
      </c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spans="1:22" s="23" customFormat="1" x14ac:dyDescent="0.2">
      <c r="A47" s="70" t="s">
        <v>207</v>
      </c>
      <c r="B47" s="71"/>
      <c r="C47" s="71"/>
      <c r="D47" s="71"/>
      <c r="E47" s="71"/>
      <c r="F47" s="71"/>
      <c r="G47" s="57">
        <v>3088</v>
      </c>
      <c r="H47" s="57"/>
      <c r="I47" s="57"/>
      <c r="J47" s="57">
        <v>21844</v>
      </c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</row>
    <row r="48" spans="1:22" s="23" customFormat="1" ht="21" customHeight="1" x14ac:dyDescent="0.2">
      <c r="A48" s="72" t="s">
        <v>205</v>
      </c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2" s="23" customFormat="1" ht="96" x14ac:dyDescent="0.2">
      <c r="A49" s="40">
        <v>3</v>
      </c>
      <c r="B49" s="41" t="s">
        <v>61</v>
      </c>
      <c r="C49" s="42" t="s">
        <v>62</v>
      </c>
      <c r="D49" s="43">
        <v>14672.01</v>
      </c>
      <c r="E49" s="44" t="s">
        <v>63</v>
      </c>
      <c r="F49" s="43" t="s">
        <v>64</v>
      </c>
      <c r="G49" s="43">
        <v>731</v>
      </c>
      <c r="H49" s="43" t="s">
        <v>65</v>
      </c>
      <c r="I49" s="43" t="s">
        <v>66</v>
      </c>
      <c r="J49" s="43">
        <v>4260</v>
      </c>
      <c r="K49" s="44" t="s">
        <v>67</v>
      </c>
      <c r="L49" s="44"/>
      <c r="M49" s="44"/>
      <c r="N49" s="44"/>
      <c r="O49" s="44"/>
      <c r="P49" s="44"/>
      <c r="Q49" s="44"/>
      <c r="R49" s="44"/>
      <c r="S49" s="44"/>
      <c r="T49" s="44"/>
      <c r="U49" s="44" t="s">
        <v>68</v>
      </c>
    </row>
    <row r="50" spans="1:22" s="23" customFormat="1" ht="24" x14ac:dyDescent="0.2">
      <c r="A50" s="45"/>
      <c r="B50" s="46" t="s">
        <v>69</v>
      </c>
      <c r="C50" s="47" t="s">
        <v>70</v>
      </c>
      <c r="D50" s="48"/>
      <c r="E50" s="49"/>
      <c r="F50" s="48"/>
      <c r="G50" s="48">
        <v>110</v>
      </c>
      <c r="H50" s="48"/>
      <c r="I50" s="48"/>
      <c r="J50" s="48">
        <v>1346</v>
      </c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37"/>
    </row>
    <row r="51" spans="1:22" s="23" customFormat="1" ht="24" x14ac:dyDescent="0.2">
      <c r="A51" s="45"/>
      <c r="B51" s="46" t="s">
        <v>71</v>
      </c>
      <c r="C51" s="47" t="s">
        <v>72</v>
      </c>
      <c r="D51" s="48"/>
      <c r="E51" s="49"/>
      <c r="F51" s="48"/>
      <c r="G51" s="48">
        <v>56</v>
      </c>
      <c r="H51" s="48"/>
      <c r="I51" s="48"/>
      <c r="J51" s="48">
        <v>643</v>
      </c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37"/>
    </row>
    <row r="52" spans="1:22" s="23" customFormat="1" ht="12" x14ac:dyDescent="0.2">
      <c r="A52" s="45"/>
      <c r="B52" s="46" t="s">
        <v>44</v>
      </c>
      <c r="C52" s="47" t="s">
        <v>45</v>
      </c>
      <c r="D52" s="48"/>
      <c r="E52" s="49"/>
      <c r="F52" s="48"/>
      <c r="G52" s="48">
        <v>897</v>
      </c>
      <c r="H52" s="48"/>
      <c r="I52" s="48"/>
      <c r="J52" s="48">
        <v>6249</v>
      </c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37"/>
    </row>
    <row r="53" spans="1:22" s="23" customFormat="1" ht="48" x14ac:dyDescent="0.2">
      <c r="A53" s="40">
        <v>4</v>
      </c>
      <c r="B53" s="41" t="s">
        <v>73</v>
      </c>
      <c r="C53" s="42">
        <v>1</v>
      </c>
      <c r="D53" s="43">
        <v>758.09</v>
      </c>
      <c r="E53" s="44" t="s">
        <v>74</v>
      </c>
      <c r="F53" s="43"/>
      <c r="G53" s="43">
        <v>758</v>
      </c>
      <c r="H53" s="43" t="s">
        <v>75</v>
      </c>
      <c r="I53" s="43"/>
      <c r="J53" s="43">
        <v>4965</v>
      </c>
      <c r="K53" s="44" t="s">
        <v>76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</row>
    <row r="54" spans="1:22" s="23" customFormat="1" ht="48" x14ac:dyDescent="0.2">
      <c r="A54" s="40">
        <v>5</v>
      </c>
      <c r="B54" s="41" t="s">
        <v>77</v>
      </c>
      <c r="C54" s="42">
        <v>1</v>
      </c>
      <c r="D54" s="43">
        <v>782.49</v>
      </c>
      <c r="E54" s="44" t="s">
        <v>78</v>
      </c>
      <c r="F54" s="43"/>
      <c r="G54" s="43">
        <v>782</v>
      </c>
      <c r="H54" s="43" t="s">
        <v>79</v>
      </c>
      <c r="I54" s="43"/>
      <c r="J54" s="43">
        <v>5125</v>
      </c>
      <c r="K54" s="44" t="s">
        <v>80</v>
      </c>
      <c r="L54" s="44"/>
      <c r="M54" s="44"/>
      <c r="N54" s="44"/>
      <c r="O54" s="44"/>
      <c r="P54" s="44"/>
      <c r="Q54" s="44"/>
      <c r="R54" s="44"/>
      <c r="S54" s="44"/>
      <c r="T54" s="44"/>
      <c r="U54" s="44"/>
    </row>
    <row r="55" spans="1:22" s="23" customFormat="1" ht="48" x14ac:dyDescent="0.2">
      <c r="A55" s="40">
        <v>6</v>
      </c>
      <c r="B55" s="41" t="s">
        <v>81</v>
      </c>
      <c r="C55" s="42">
        <v>1</v>
      </c>
      <c r="D55" s="43">
        <v>889.19</v>
      </c>
      <c r="E55" s="44" t="s">
        <v>82</v>
      </c>
      <c r="F55" s="43"/>
      <c r="G55" s="43">
        <v>889</v>
      </c>
      <c r="H55" s="43" t="s">
        <v>83</v>
      </c>
      <c r="I55" s="43"/>
      <c r="J55" s="43">
        <v>5824</v>
      </c>
      <c r="K55" s="44" t="s">
        <v>84</v>
      </c>
      <c r="L55" s="44"/>
      <c r="M55" s="44"/>
      <c r="N55" s="44"/>
      <c r="O55" s="44"/>
      <c r="P55" s="44"/>
      <c r="Q55" s="44"/>
      <c r="R55" s="44"/>
      <c r="S55" s="44"/>
      <c r="T55" s="44"/>
      <c r="U55" s="44"/>
    </row>
    <row r="56" spans="1:22" s="23" customFormat="1" ht="96" x14ac:dyDescent="0.2">
      <c r="A56" s="40">
        <v>7</v>
      </c>
      <c r="B56" s="41" t="s">
        <v>85</v>
      </c>
      <c r="C56" s="42" t="s">
        <v>86</v>
      </c>
      <c r="D56" s="43">
        <v>10942.87</v>
      </c>
      <c r="E56" s="44" t="s">
        <v>87</v>
      </c>
      <c r="F56" s="43" t="s">
        <v>88</v>
      </c>
      <c r="G56" s="43">
        <v>726</v>
      </c>
      <c r="H56" s="43" t="s">
        <v>89</v>
      </c>
      <c r="I56" s="43" t="s">
        <v>90</v>
      </c>
      <c r="J56" s="43">
        <v>4262</v>
      </c>
      <c r="K56" s="44" t="s">
        <v>91</v>
      </c>
      <c r="L56" s="44"/>
      <c r="M56" s="44"/>
      <c r="N56" s="44"/>
      <c r="O56" s="44"/>
      <c r="P56" s="44"/>
      <c r="Q56" s="44"/>
      <c r="R56" s="44"/>
      <c r="S56" s="44"/>
      <c r="T56" s="44"/>
      <c r="U56" s="44" t="s">
        <v>92</v>
      </c>
    </row>
    <row r="57" spans="1:22" s="23" customFormat="1" ht="24" x14ac:dyDescent="0.2">
      <c r="A57" s="45"/>
      <c r="B57" s="46" t="s">
        <v>93</v>
      </c>
      <c r="C57" s="47" t="s">
        <v>70</v>
      </c>
      <c r="D57" s="48"/>
      <c r="E57" s="49"/>
      <c r="F57" s="48"/>
      <c r="G57" s="48">
        <v>115</v>
      </c>
      <c r="H57" s="48"/>
      <c r="I57" s="48"/>
      <c r="J57" s="48">
        <v>1383</v>
      </c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37"/>
    </row>
    <row r="58" spans="1:22" s="23" customFormat="1" ht="24" x14ac:dyDescent="0.2">
      <c r="A58" s="45"/>
      <c r="B58" s="46" t="s">
        <v>94</v>
      </c>
      <c r="C58" s="47" t="s">
        <v>72</v>
      </c>
      <c r="D58" s="48"/>
      <c r="E58" s="49"/>
      <c r="F58" s="48"/>
      <c r="G58" s="48">
        <v>58</v>
      </c>
      <c r="H58" s="48"/>
      <c r="I58" s="48"/>
      <c r="J58" s="48">
        <v>661</v>
      </c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37"/>
    </row>
    <row r="59" spans="1:22" s="23" customFormat="1" ht="12" x14ac:dyDescent="0.2">
      <c r="A59" s="45"/>
      <c r="B59" s="46" t="s">
        <v>44</v>
      </c>
      <c r="C59" s="47" t="s">
        <v>45</v>
      </c>
      <c r="D59" s="48"/>
      <c r="E59" s="49"/>
      <c r="F59" s="48"/>
      <c r="G59" s="48">
        <v>899</v>
      </c>
      <c r="H59" s="48"/>
      <c r="I59" s="48"/>
      <c r="J59" s="48">
        <v>6306</v>
      </c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37"/>
    </row>
    <row r="60" spans="1:22" s="23" customFormat="1" ht="48" x14ac:dyDescent="0.2">
      <c r="A60" s="40">
        <v>8</v>
      </c>
      <c r="B60" s="41" t="s">
        <v>95</v>
      </c>
      <c r="C60" s="42">
        <v>1</v>
      </c>
      <c r="D60" s="43">
        <v>994.31</v>
      </c>
      <c r="E60" s="44" t="s">
        <v>96</v>
      </c>
      <c r="F60" s="43"/>
      <c r="G60" s="43">
        <v>994</v>
      </c>
      <c r="H60" s="43" t="s">
        <v>97</v>
      </c>
      <c r="I60" s="43"/>
      <c r="J60" s="43">
        <v>6513</v>
      </c>
      <c r="K60" s="44" t="s">
        <v>98</v>
      </c>
      <c r="L60" s="44"/>
      <c r="M60" s="44"/>
      <c r="N60" s="44"/>
      <c r="O60" s="44"/>
      <c r="P60" s="44"/>
      <c r="Q60" s="44"/>
      <c r="R60" s="44"/>
      <c r="S60" s="44"/>
      <c r="T60" s="44"/>
      <c r="U60" s="44"/>
    </row>
    <row r="61" spans="1:22" s="23" customFormat="1" ht="48" x14ac:dyDescent="0.2">
      <c r="A61" s="40">
        <v>9</v>
      </c>
      <c r="B61" s="41" t="s">
        <v>99</v>
      </c>
      <c r="C61" s="42">
        <v>1</v>
      </c>
      <c r="D61" s="43">
        <v>962.61</v>
      </c>
      <c r="E61" s="44" t="s">
        <v>100</v>
      </c>
      <c r="F61" s="43"/>
      <c r="G61" s="43">
        <v>963</v>
      </c>
      <c r="H61" s="43" t="s">
        <v>101</v>
      </c>
      <c r="I61" s="43"/>
      <c r="J61" s="43">
        <v>6305</v>
      </c>
      <c r="K61" s="44" t="s">
        <v>102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</row>
    <row r="62" spans="1:22" s="23" customFormat="1" ht="48" x14ac:dyDescent="0.2">
      <c r="A62" s="40">
        <v>10</v>
      </c>
      <c r="B62" s="41" t="s">
        <v>103</v>
      </c>
      <c r="C62" s="42">
        <v>1</v>
      </c>
      <c r="D62" s="43">
        <v>965.44</v>
      </c>
      <c r="E62" s="44" t="s">
        <v>104</v>
      </c>
      <c r="F62" s="43"/>
      <c r="G62" s="43">
        <v>965</v>
      </c>
      <c r="H62" s="43" t="s">
        <v>105</v>
      </c>
      <c r="I62" s="43"/>
      <c r="J62" s="43">
        <v>6324</v>
      </c>
      <c r="K62" s="44" t="s">
        <v>106</v>
      </c>
      <c r="L62" s="44"/>
      <c r="M62" s="44"/>
      <c r="N62" s="44"/>
      <c r="O62" s="44"/>
      <c r="P62" s="44"/>
      <c r="Q62" s="44"/>
      <c r="R62" s="44"/>
      <c r="S62" s="44"/>
      <c r="T62" s="44"/>
      <c r="U62" s="44"/>
    </row>
    <row r="63" spans="1:22" s="23" customFormat="1" ht="48" x14ac:dyDescent="0.2">
      <c r="A63" s="40">
        <v>11</v>
      </c>
      <c r="B63" s="41" t="s">
        <v>107</v>
      </c>
      <c r="C63" s="42" t="s">
        <v>108</v>
      </c>
      <c r="D63" s="43">
        <v>4287.83</v>
      </c>
      <c r="E63" s="44" t="s">
        <v>109</v>
      </c>
      <c r="F63" s="43" t="s">
        <v>110</v>
      </c>
      <c r="G63" s="43">
        <v>414</v>
      </c>
      <c r="H63" s="43" t="s">
        <v>111</v>
      </c>
      <c r="I63" s="43">
        <v>2</v>
      </c>
      <c r="J63" s="43">
        <v>1859</v>
      </c>
      <c r="K63" s="44" t="s">
        <v>112</v>
      </c>
      <c r="L63" s="44"/>
      <c r="M63" s="44"/>
      <c r="N63" s="44"/>
      <c r="O63" s="44"/>
      <c r="P63" s="44"/>
      <c r="Q63" s="44"/>
      <c r="R63" s="44"/>
      <c r="S63" s="44"/>
      <c r="T63" s="44"/>
      <c r="U63" s="44" t="s">
        <v>113</v>
      </c>
    </row>
    <row r="64" spans="1:22" s="23" customFormat="1" ht="24" x14ac:dyDescent="0.2">
      <c r="A64" s="45"/>
      <c r="B64" s="46" t="s">
        <v>114</v>
      </c>
      <c r="C64" s="47" t="s">
        <v>70</v>
      </c>
      <c r="D64" s="48"/>
      <c r="E64" s="49"/>
      <c r="F64" s="48"/>
      <c r="G64" s="48">
        <v>23</v>
      </c>
      <c r="H64" s="48"/>
      <c r="I64" s="48"/>
      <c r="J64" s="48">
        <v>284</v>
      </c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37"/>
    </row>
    <row r="65" spans="1:22" s="23" customFormat="1" ht="24" x14ac:dyDescent="0.2">
      <c r="A65" s="45"/>
      <c r="B65" s="46" t="s">
        <v>115</v>
      </c>
      <c r="C65" s="47" t="s">
        <v>72</v>
      </c>
      <c r="D65" s="48"/>
      <c r="E65" s="49"/>
      <c r="F65" s="48"/>
      <c r="G65" s="48">
        <v>12</v>
      </c>
      <c r="H65" s="48"/>
      <c r="I65" s="48"/>
      <c r="J65" s="48">
        <v>136</v>
      </c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37"/>
    </row>
    <row r="66" spans="1:22" s="23" customFormat="1" ht="12" x14ac:dyDescent="0.2">
      <c r="A66" s="45"/>
      <c r="B66" s="46" t="s">
        <v>44</v>
      </c>
      <c r="C66" s="47" t="s">
        <v>45</v>
      </c>
      <c r="D66" s="48"/>
      <c r="E66" s="49"/>
      <c r="F66" s="48"/>
      <c r="G66" s="48">
        <v>449</v>
      </c>
      <c r="H66" s="48"/>
      <c r="I66" s="48"/>
      <c r="J66" s="48">
        <v>2279</v>
      </c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37"/>
    </row>
    <row r="67" spans="1:22" s="23" customFormat="1" ht="36" x14ac:dyDescent="0.2">
      <c r="A67" s="40">
        <v>12</v>
      </c>
      <c r="B67" s="41" t="s">
        <v>116</v>
      </c>
      <c r="C67" s="42">
        <v>4</v>
      </c>
      <c r="D67" s="43">
        <v>90.32</v>
      </c>
      <c r="E67" s="44" t="s">
        <v>117</v>
      </c>
      <c r="F67" s="43"/>
      <c r="G67" s="43">
        <v>361</v>
      </c>
      <c r="H67" s="43" t="s">
        <v>118</v>
      </c>
      <c r="I67" s="43"/>
      <c r="J67" s="43">
        <v>2366</v>
      </c>
      <c r="K67" s="44" t="s">
        <v>119</v>
      </c>
      <c r="L67" s="44"/>
      <c r="M67" s="44"/>
      <c r="N67" s="44"/>
      <c r="O67" s="44"/>
      <c r="P67" s="44"/>
      <c r="Q67" s="44"/>
      <c r="R67" s="44"/>
      <c r="S67" s="44"/>
      <c r="T67" s="44"/>
      <c r="U67" s="44"/>
    </row>
    <row r="68" spans="1:22" s="23" customFormat="1" ht="36" x14ac:dyDescent="0.2">
      <c r="A68" s="40">
        <v>13</v>
      </c>
      <c r="B68" s="41" t="s">
        <v>120</v>
      </c>
      <c r="C68" s="42">
        <v>1</v>
      </c>
      <c r="D68" s="43">
        <v>74.41</v>
      </c>
      <c r="E68" s="44" t="s">
        <v>121</v>
      </c>
      <c r="F68" s="43"/>
      <c r="G68" s="43">
        <v>74</v>
      </c>
      <c r="H68" s="43" t="s">
        <v>122</v>
      </c>
      <c r="I68" s="43"/>
      <c r="J68" s="43">
        <v>487</v>
      </c>
      <c r="K68" s="44" t="s">
        <v>123</v>
      </c>
      <c r="L68" s="44"/>
      <c r="M68" s="44"/>
      <c r="N68" s="44"/>
      <c r="O68" s="44"/>
      <c r="P68" s="44"/>
      <c r="Q68" s="44"/>
      <c r="R68" s="44"/>
      <c r="S68" s="44"/>
      <c r="T68" s="44"/>
      <c r="U68" s="44"/>
    </row>
    <row r="69" spans="1:22" s="23" customFormat="1" ht="36" x14ac:dyDescent="0.2">
      <c r="A69" s="40">
        <v>14</v>
      </c>
      <c r="B69" s="41" t="s">
        <v>124</v>
      </c>
      <c r="C69" s="42">
        <v>1</v>
      </c>
      <c r="D69" s="43">
        <v>77.040000000000006</v>
      </c>
      <c r="E69" s="44" t="s">
        <v>125</v>
      </c>
      <c r="F69" s="43"/>
      <c r="G69" s="43">
        <v>77</v>
      </c>
      <c r="H69" s="43" t="s">
        <v>126</v>
      </c>
      <c r="I69" s="43"/>
      <c r="J69" s="43">
        <v>505</v>
      </c>
      <c r="K69" s="44" t="s">
        <v>127</v>
      </c>
      <c r="L69" s="44"/>
      <c r="M69" s="44"/>
      <c r="N69" s="44"/>
      <c r="O69" s="44"/>
      <c r="P69" s="44"/>
      <c r="Q69" s="44"/>
      <c r="R69" s="44"/>
      <c r="S69" s="44"/>
      <c r="T69" s="44"/>
      <c r="U69" s="44"/>
    </row>
    <row r="70" spans="1:22" s="23" customFormat="1" ht="36" x14ac:dyDescent="0.2">
      <c r="A70" s="40">
        <v>15</v>
      </c>
      <c r="B70" s="41" t="s">
        <v>128</v>
      </c>
      <c r="C70" s="42">
        <v>6</v>
      </c>
      <c r="D70" s="43">
        <v>5.49</v>
      </c>
      <c r="E70" s="44" t="s">
        <v>129</v>
      </c>
      <c r="F70" s="43"/>
      <c r="G70" s="43">
        <v>33</v>
      </c>
      <c r="H70" s="43" t="s">
        <v>130</v>
      </c>
      <c r="I70" s="43"/>
      <c r="J70" s="43">
        <v>216</v>
      </c>
      <c r="K70" s="44" t="s">
        <v>131</v>
      </c>
      <c r="L70" s="44"/>
      <c r="M70" s="44"/>
      <c r="N70" s="44"/>
      <c r="O70" s="44"/>
      <c r="P70" s="44"/>
      <c r="Q70" s="44"/>
      <c r="R70" s="44"/>
      <c r="S70" s="44"/>
      <c r="T70" s="44"/>
      <c r="U70" s="44"/>
    </row>
    <row r="71" spans="1:22" s="23" customFormat="1" ht="60" x14ac:dyDescent="0.2">
      <c r="A71" s="40">
        <v>16</v>
      </c>
      <c r="B71" s="41" t="s">
        <v>132</v>
      </c>
      <c r="C71" s="42" t="s">
        <v>133</v>
      </c>
      <c r="D71" s="43">
        <v>1241.23</v>
      </c>
      <c r="E71" s="44">
        <v>1215.45</v>
      </c>
      <c r="F71" s="43" t="s">
        <v>134</v>
      </c>
      <c r="G71" s="43">
        <v>25</v>
      </c>
      <c r="H71" s="43">
        <v>25</v>
      </c>
      <c r="I71" s="43"/>
      <c r="J71" s="43">
        <v>355</v>
      </c>
      <c r="K71" s="44">
        <v>352</v>
      </c>
      <c r="L71" s="44"/>
      <c r="M71" s="44"/>
      <c r="N71" s="44"/>
      <c r="O71" s="44"/>
      <c r="P71" s="44"/>
      <c r="Q71" s="44"/>
      <c r="R71" s="44"/>
      <c r="S71" s="44"/>
      <c r="T71" s="44"/>
      <c r="U71" s="44" t="s">
        <v>135</v>
      </c>
    </row>
    <row r="72" spans="1:22" s="23" customFormat="1" ht="24" x14ac:dyDescent="0.2">
      <c r="A72" s="45"/>
      <c r="B72" s="46" t="s">
        <v>136</v>
      </c>
      <c r="C72" s="47" t="s">
        <v>137</v>
      </c>
      <c r="D72" s="48"/>
      <c r="E72" s="49"/>
      <c r="F72" s="48"/>
      <c r="G72" s="48">
        <v>27</v>
      </c>
      <c r="H72" s="48"/>
      <c r="I72" s="48"/>
      <c r="J72" s="48">
        <v>325</v>
      </c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37"/>
    </row>
    <row r="73" spans="1:22" s="23" customFormat="1" ht="24" x14ac:dyDescent="0.2">
      <c r="A73" s="45"/>
      <c r="B73" s="46" t="s">
        <v>138</v>
      </c>
      <c r="C73" s="47" t="s">
        <v>139</v>
      </c>
      <c r="D73" s="48"/>
      <c r="E73" s="49"/>
      <c r="F73" s="48"/>
      <c r="G73" s="48">
        <v>14</v>
      </c>
      <c r="H73" s="48"/>
      <c r="I73" s="48"/>
      <c r="J73" s="48">
        <v>155</v>
      </c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37"/>
    </row>
    <row r="74" spans="1:22" s="23" customFormat="1" ht="12" x14ac:dyDescent="0.2">
      <c r="A74" s="45"/>
      <c r="B74" s="46" t="s">
        <v>44</v>
      </c>
      <c r="C74" s="47" t="s">
        <v>45</v>
      </c>
      <c r="D74" s="48"/>
      <c r="E74" s="49"/>
      <c r="F74" s="48"/>
      <c r="G74" s="48">
        <v>66</v>
      </c>
      <c r="H74" s="48"/>
      <c r="I74" s="48"/>
      <c r="J74" s="48">
        <v>835</v>
      </c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37"/>
    </row>
    <row r="75" spans="1:22" s="23" customFormat="1" ht="36" x14ac:dyDescent="0.2">
      <c r="A75" s="40">
        <v>17</v>
      </c>
      <c r="B75" s="41" t="s">
        <v>140</v>
      </c>
      <c r="C75" s="42">
        <v>4</v>
      </c>
      <c r="D75" s="43">
        <v>37.840000000000003</v>
      </c>
      <c r="E75" s="44" t="s">
        <v>141</v>
      </c>
      <c r="F75" s="43"/>
      <c r="G75" s="43">
        <v>151</v>
      </c>
      <c r="H75" s="43" t="s">
        <v>142</v>
      </c>
      <c r="I75" s="43"/>
      <c r="J75" s="43">
        <v>991</v>
      </c>
      <c r="K75" s="44" t="s">
        <v>143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</row>
    <row r="76" spans="1:22" s="23" customFormat="1" ht="36" x14ac:dyDescent="0.2">
      <c r="A76" s="40">
        <v>18</v>
      </c>
      <c r="B76" s="41" t="s">
        <v>144</v>
      </c>
      <c r="C76" s="42">
        <v>1</v>
      </c>
      <c r="D76" s="43">
        <v>31.16</v>
      </c>
      <c r="E76" s="44" t="s">
        <v>145</v>
      </c>
      <c r="F76" s="43"/>
      <c r="G76" s="43">
        <v>31</v>
      </c>
      <c r="H76" s="43" t="s">
        <v>146</v>
      </c>
      <c r="I76" s="43"/>
      <c r="J76" s="43">
        <v>204</v>
      </c>
      <c r="K76" s="44" t="s">
        <v>147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</row>
    <row r="77" spans="1:22" s="23" customFormat="1" ht="36" x14ac:dyDescent="0.2">
      <c r="A77" s="40">
        <v>19</v>
      </c>
      <c r="B77" s="41" t="s">
        <v>148</v>
      </c>
      <c r="C77" s="42">
        <v>1</v>
      </c>
      <c r="D77" s="43">
        <v>32.28</v>
      </c>
      <c r="E77" s="44" t="s">
        <v>149</v>
      </c>
      <c r="F77" s="43"/>
      <c r="G77" s="43">
        <v>32</v>
      </c>
      <c r="H77" s="43" t="s">
        <v>150</v>
      </c>
      <c r="I77" s="43"/>
      <c r="J77" s="43">
        <v>211</v>
      </c>
      <c r="K77" s="44" t="s">
        <v>151</v>
      </c>
      <c r="L77" s="44"/>
      <c r="M77" s="44"/>
      <c r="N77" s="44"/>
      <c r="O77" s="44"/>
      <c r="P77" s="44"/>
      <c r="Q77" s="44"/>
      <c r="R77" s="44"/>
      <c r="S77" s="44"/>
      <c r="T77" s="44"/>
      <c r="U77" s="44"/>
    </row>
    <row r="78" spans="1:22" s="23" customFormat="1" ht="60" x14ac:dyDescent="0.2">
      <c r="A78" s="40">
        <v>20</v>
      </c>
      <c r="B78" s="41" t="s">
        <v>152</v>
      </c>
      <c r="C78" s="42" t="s">
        <v>153</v>
      </c>
      <c r="D78" s="43">
        <v>1987.28</v>
      </c>
      <c r="E78" s="44">
        <v>1932.72</v>
      </c>
      <c r="F78" s="43" t="s">
        <v>154</v>
      </c>
      <c r="G78" s="43">
        <v>188</v>
      </c>
      <c r="H78" s="43">
        <v>183</v>
      </c>
      <c r="I78" s="43">
        <v>5</v>
      </c>
      <c r="J78" s="43">
        <v>2648</v>
      </c>
      <c r="K78" s="44">
        <v>2616</v>
      </c>
      <c r="L78" s="44"/>
      <c r="M78" s="44"/>
      <c r="N78" s="44"/>
      <c r="O78" s="44"/>
      <c r="P78" s="44"/>
      <c r="Q78" s="44"/>
      <c r="R78" s="44"/>
      <c r="S78" s="44"/>
      <c r="T78" s="44"/>
      <c r="U78" s="44" t="s">
        <v>155</v>
      </c>
    </row>
    <row r="79" spans="1:22" s="23" customFormat="1" ht="24" x14ac:dyDescent="0.2">
      <c r="A79" s="45"/>
      <c r="B79" s="46" t="s">
        <v>156</v>
      </c>
      <c r="C79" s="47" t="s">
        <v>157</v>
      </c>
      <c r="D79" s="48"/>
      <c r="E79" s="49"/>
      <c r="F79" s="48"/>
      <c r="G79" s="48">
        <v>173</v>
      </c>
      <c r="H79" s="48"/>
      <c r="I79" s="48"/>
      <c r="J79" s="48">
        <v>2094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37"/>
    </row>
    <row r="80" spans="1:22" s="23" customFormat="1" ht="24" x14ac:dyDescent="0.2">
      <c r="A80" s="45"/>
      <c r="B80" s="46" t="s">
        <v>158</v>
      </c>
      <c r="C80" s="47" t="s">
        <v>159</v>
      </c>
      <c r="D80" s="48"/>
      <c r="E80" s="49"/>
      <c r="F80" s="48"/>
      <c r="G80" s="48">
        <v>86</v>
      </c>
      <c r="H80" s="48"/>
      <c r="I80" s="48"/>
      <c r="J80" s="48">
        <v>969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37"/>
    </row>
    <row r="81" spans="1:22" s="23" customFormat="1" ht="12" x14ac:dyDescent="0.2">
      <c r="A81" s="59"/>
      <c r="B81" s="60" t="s">
        <v>44</v>
      </c>
      <c r="C81" s="61" t="s">
        <v>45</v>
      </c>
      <c r="D81" s="62"/>
      <c r="E81" s="63"/>
      <c r="F81" s="62"/>
      <c r="G81" s="62">
        <v>447</v>
      </c>
      <c r="H81" s="62"/>
      <c r="I81" s="62"/>
      <c r="J81" s="62">
        <v>5711</v>
      </c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37"/>
    </row>
    <row r="82" spans="1:22" s="23" customFormat="1" ht="36" x14ac:dyDescent="0.2">
      <c r="A82" s="66" t="s">
        <v>50</v>
      </c>
      <c r="B82" s="67"/>
      <c r="C82" s="67"/>
      <c r="D82" s="67"/>
      <c r="E82" s="67"/>
      <c r="F82" s="67"/>
      <c r="G82" s="43">
        <v>8194</v>
      </c>
      <c r="H82" s="43" t="s">
        <v>160</v>
      </c>
      <c r="I82" s="43" t="s">
        <v>161</v>
      </c>
      <c r="J82" s="43">
        <v>53420</v>
      </c>
      <c r="K82" s="44" t="s">
        <v>162</v>
      </c>
      <c r="L82" s="44"/>
      <c r="M82" s="44"/>
      <c r="N82" s="44"/>
      <c r="O82" s="44"/>
      <c r="P82" s="44"/>
      <c r="Q82" s="44"/>
      <c r="R82" s="44"/>
      <c r="S82" s="44"/>
      <c r="T82" s="44"/>
      <c r="U82" s="44" t="s">
        <v>163</v>
      </c>
    </row>
    <row r="83" spans="1:22" s="23" customFormat="1" x14ac:dyDescent="0.2">
      <c r="A83" s="66" t="s">
        <v>53</v>
      </c>
      <c r="B83" s="67"/>
      <c r="C83" s="67"/>
      <c r="D83" s="67"/>
      <c r="E83" s="67"/>
      <c r="F83" s="67"/>
      <c r="G83" s="43"/>
      <c r="H83" s="43"/>
      <c r="I83" s="43"/>
      <c r="J83" s="43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1:22" s="23" customFormat="1" x14ac:dyDescent="0.2">
      <c r="A84" s="66" t="s">
        <v>54</v>
      </c>
      <c r="B84" s="67"/>
      <c r="C84" s="67"/>
      <c r="D84" s="67"/>
      <c r="E84" s="67"/>
      <c r="F84" s="67"/>
      <c r="G84" s="43">
        <v>442</v>
      </c>
      <c r="H84" s="43"/>
      <c r="I84" s="43"/>
      <c r="J84" s="43">
        <v>6320</v>
      </c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1:22" s="23" customFormat="1" x14ac:dyDescent="0.2">
      <c r="A85" s="66" t="s">
        <v>55</v>
      </c>
      <c r="B85" s="67"/>
      <c r="C85" s="67"/>
      <c r="D85" s="67"/>
      <c r="E85" s="67"/>
      <c r="F85" s="67"/>
      <c r="G85" s="43">
        <v>7689</v>
      </c>
      <c r="H85" s="43"/>
      <c r="I85" s="43"/>
      <c r="J85" s="43">
        <v>46748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  <row r="86" spans="1:22" s="23" customFormat="1" x14ac:dyDescent="0.2">
      <c r="A86" s="66" t="s">
        <v>56</v>
      </c>
      <c r="B86" s="67"/>
      <c r="C86" s="67"/>
      <c r="D86" s="67"/>
      <c r="E86" s="67"/>
      <c r="F86" s="67"/>
      <c r="G86" s="43">
        <v>65</v>
      </c>
      <c r="H86" s="43"/>
      <c r="I86" s="43"/>
      <c r="J86" s="43">
        <v>386</v>
      </c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</row>
    <row r="87" spans="1:22" s="23" customFormat="1" x14ac:dyDescent="0.2">
      <c r="A87" s="68" t="s">
        <v>57</v>
      </c>
      <c r="B87" s="69"/>
      <c r="C87" s="69"/>
      <c r="D87" s="69"/>
      <c r="E87" s="69"/>
      <c r="F87" s="69"/>
      <c r="G87" s="55">
        <v>449</v>
      </c>
      <c r="H87" s="55"/>
      <c r="I87" s="55"/>
      <c r="J87" s="55">
        <v>5433</v>
      </c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</row>
    <row r="88" spans="1:22" s="23" customFormat="1" x14ac:dyDescent="0.2">
      <c r="A88" s="68" t="s">
        <v>58</v>
      </c>
      <c r="B88" s="69"/>
      <c r="C88" s="69"/>
      <c r="D88" s="69"/>
      <c r="E88" s="69"/>
      <c r="F88" s="69"/>
      <c r="G88" s="55">
        <v>225</v>
      </c>
      <c r="H88" s="55"/>
      <c r="I88" s="55"/>
      <c r="J88" s="55">
        <v>2564</v>
      </c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</row>
    <row r="89" spans="1:22" s="23" customFormat="1" x14ac:dyDescent="0.2">
      <c r="A89" s="68" t="s">
        <v>164</v>
      </c>
      <c r="B89" s="69"/>
      <c r="C89" s="69"/>
      <c r="D89" s="69"/>
      <c r="E89" s="69"/>
      <c r="F89" s="69"/>
      <c r="G89" s="55"/>
      <c r="H89" s="55"/>
      <c r="I89" s="55"/>
      <c r="J89" s="55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</row>
    <row r="90" spans="1:22" s="23" customFormat="1" x14ac:dyDescent="0.2">
      <c r="A90" s="66" t="s">
        <v>165</v>
      </c>
      <c r="B90" s="67"/>
      <c r="C90" s="67"/>
      <c r="D90" s="67"/>
      <c r="E90" s="67"/>
      <c r="F90" s="67"/>
      <c r="G90" s="43">
        <v>2245</v>
      </c>
      <c r="H90" s="43"/>
      <c r="I90" s="43"/>
      <c r="J90" s="43">
        <v>14835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</row>
    <row r="91" spans="1:22" s="23" customFormat="1" x14ac:dyDescent="0.2">
      <c r="A91" s="66" t="s">
        <v>59</v>
      </c>
      <c r="B91" s="67"/>
      <c r="C91" s="67"/>
      <c r="D91" s="67"/>
      <c r="E91" s="67"/>
      <c r="F91" s="67"/>
      <c r="G91" s="43">
        <v>6110</v>
      </c>
      <c r="H91" s="43"/>
      <c r="I91" s="43"/>
      <c r="J91" s="43">
        <v>40036</v>
      </c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</row>
    <row r="92" spans="1:22" s="23" customFormat="1" x14ac:dyDescent="0.2">
      <c r="A92" s="66" t="s">
        <v>166</v>
      </c>
      <c r="B92" s="67"/>
      <c r="C92" s="67"/>
      <c r="D92" s="67"/>
      <c r="E92" s="67"/>
      <c r="F92" s="67"/>
      <c r="G92" s="43">
        <v>66</v>
      </c>
      <c r="H92" s="43"/>
      <c r="I92" s="43"/>
      <c r="J92" s="43">
        <v>835</v>
      </c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</row>
    <row r="93" spans="1:22" s="23" customFormat="1" x14ac:dyDescent="0.2">
      <c r="A93" s="66" t="s">
        <v>167</v>
      </c>
      <c r="B93" s="67"/>
      <c r="C93" s="67"/>
      <c r="D93" s="67"/>
      <c r="E93" s="67"/>
      <c r="F93" s="67"/>
      <c r="G93" s="43">
        <v>447</v>
      </c>
      <c r="H93" s="43"/>
      <c r="I93" s="43"/>
      <c r="J93" s="43">
        <v>5711</v>
      </c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</row>
    <row r="94" spans="1:22" s="23" customFormat="1" x14ac:dyDescent="0.2">
      <c r="A94" s="66" t="s">
        <v>60</v>
      </c>
      <c r="B94" s="67"/>
      <c r="C94" s="67"/>
      <c r="D94" s="67"/>
      <c r="E94" s="67"/>
      <c r="F94" s="67"/>
      <c r="G94" s="43">
        <v>8868</v>
      </c>
      <c r="H94" s="43"/>
      <c r="I94" s="43"/>
      <c r="J94" s="43">
        <v>61417</v>
      </c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</row>
    <row r="95" spans="1:22" s="23" customFormat="1" x14ac:dyDescent="0.2">
      <c r="A95" s="70" t="s">
        <v>168</v>
      </c>
      <c r="B95" s="71"/>
      <c r="C95" s="71"/>
      <c r="D95" s="71"/>
      <c r="E95" s="71"/>
      <c r="F95" s="71"/>
      <c r="G95" s="57">
        <v>8868</v>
      </c>
      <c r="H95" s="57"/>
      <c r="I95" s="57"/>
      <c r="J95" s="57">
        <v>61417</v>
      </c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</row>
    <row r="96" spans="1:22" s="23" customFormat="1" ht="21" customHeight="1" x14ac:dyDescent="0.2">
      <c r="A96" s="72" t="s">
        <v>169</v>
      </c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</row>
    <row r="97" spans="1:22" s="23" customFormat="1" ht="48" x14ac:dyDescent="0.2">
      <c r="A97" s="40">
        <v>21</v>
      </c>
      <c r="B97" s="41" t="s">
        <v>170</v>
      </c>
      <c r="C97" s="42" t="s">
        <v>171</v>
      </c>
      <c r="D97" s="43">
        <v>121.92</v>
      </c>
      <c r="E97" s="44" t="s">
        <v>172</v>
      </c>
      <c r="F97" s="43">
        <v>10.39</v>
      </c>
      <c r="G97" s="43">
        <v>590</v>
      </c>
      <c r="H97" s="43" t="s">
        <v>173</v>
      </c>
      <c r="I97" s="43">
        <v>50</v>
      </c>
      <c r="J97" s="43">
        <v>5415</v>
      </c>
      <c r="K97" s="44" t="s">
        <v>174</v>
      </c>
      <c r="L97" s="44"/>
      <c r="M97" s="44"/>
      <c r="N97" s="44"/>
      <c r="O97" s="44"/>
      <c r="P97" s="44"/>
      <c r="Q97" s="44"/>
      <c r="R97" s="44"/>
      <c r="S97" s="44"/>
      <c r="T97" s="44"/>
      <c r="U97" s="44">
        <v>274</v>
      </c>
    </row>
    <row r="98" spans="1:22" s="23" customFormat="1" ht="24" x14ac:dyDescent="0.2">
      <c r="A98" s="45"/>
      <c r="B98" s="46" t="s">
        <v>175</v>
      </c>
      <c r="C98" s="47" t="s">
        <v>41</v>
      </c>
      <c r="D98" s="48"/>
      <c r="E98" s="49"/>
      <c r="F98" s="48"/>
      <c r="G98" s="48">
        <v>104</v>
      </c>
      <c r="H98" s="48"/>
      <c r="I98" s="48"/>
      <c r="J98" s="48">
        <v>1277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37"/>
    </row>
    <row r="99" spans="1:22" s="23" customFormat="1" ht="24" x14ac:dyDescent="0.2">
      <c r="A99" s="45"/>
      <c r="B99" s="46" t="s">
        <v>176</v>
      </c>
      <c r="C99" s="47" t="s">
        <v>43</v>
      </c>
      <c r="D99" s="48"/>
      <c r="E99" s="49"/>
      <c r="F99" s="48"/>
      <c r="G99" s="48">
        <v>93</v>
      </c>
      <c r="H99" s="48"/>
      <c r="I99" s="48"/>
      <c r="J99" s="48">
        <v>1073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37"/>
    </row>
    <row r="100" spans="1:22" s="23" customFormat="1" ht="12" x14ac:dyDescent="0.2">
      <c r="A100" s="45"/>
      <c r="B100" s="46" t="s">
        <v>44</v>
      </c>
      <c r="C100" s="47" t="s">
        <v>45</v>
      </c>
      <c r="D100" s="48"/>
      <c r="E100" s="49"/>
      <c r="F100" s="48"/>
      <c r="G100" s="48">
        <v>787</v>
      </c>
      <c r="H100" s="48"/>
      <c r="I100" s="48"/>
      <c r="J100" s="48">
        <v>7765</v>
      </c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37"/>
    </row>
    <row r="101" spans="1:22" s="23" customFormat="1" ht="36" x14ac:dyDescent="0.2">
      <c r="A101" s="40">
        <v>22</v>
      </c>
      <c r="B101" s="41" t="s">
        <v>177</v>
      </c>
      <c r="C101" s="42">
        <v>1</v>
      </c>
      <c r="D101" s="43">
        <v>1760.79</v>
      </c>
      <c r="E101" s="44" t="s">
        <v>178</v>
      </c>
      <c r="F101" s="43"/>
      <c r="G101" s="43">
        <v>1761</v>
      </c>
      <c r="H101" s="43" t="s">
        <v>179</v>
      </c>
      <c r="I101" s="43"/>
      <c r="J101" s="43">
        <v>11533</v>
      </c>
      <c r="K101" s="44" t="s">
        <v>180</v>
      </c>
      <c r="L101" s="44"/>
      <c r="M101" s="44"/>
      <c r="N101" s="44"/>
      <c r="O101" s="44"/>
      <c r="P101" s="44"/>
      <c r="Q101" s="44"/>
      <c r="R101" s="44"/>
      <c r="S101" s="44"/>
      <c r="T101" s="44"/>
      <c r="U101" s="44"/>
    </row>
    <row r="102" spans="1:22" s="23" customFormat="1" ht="36" x14ac:dyDescent="0.2">
      <c r="A102" s="40">
        <v>23</v>
      </c>
      <c r="B102" s="41" t="s">
        <v>181</v>
      </c>
      <c r="C102" s="42">
        <v>2</v>
      </c>
      <c r="D102" s="43">
        <v>1896.5</v>
      </c>
      <c r="E102" s="44" t="s">
        <v>182</v>
      </c>
      <c r="F102" s="43"/>
      <c r="G102" s="43">
        <v>3793</v>
      </c>
      <c r="H102" s="43" t="s">
        <v>183</v>
      </c>
      <c r="I102" s="43"/>
      <c r="J102" s="43">
        <v>24844</v>
      </c>
      <c r="K102" s="44" t="s">
        <v>184</v>
      </c>
      <c r="L102" s="44"/>
      <c r="M102" s="44"/>
      <c r="N102" s="44"/>
      <c r="O102" s="44"/>
      <c r="P102" s="44"/>
      <c r="Q102" s="44"/>
      <c r="R102" s="44"/>
      <c r="S102" s="44"/>
      <c r="T102" s="44"/>
      <c r="U102" s="44"/>
    </row>
    <row r="103" spans="1:22" s="23" customFormat="1" ht="36" x14ac:dyDescent="0.2">
      <c r="A103" s="50">
        <v>24</v>
      </c>
      <c r="B103" s="51" t="s">
        <v>185</v>
      </c>
      <c r="C103" s="52">
        <v>1</v>
      </c>
      <c r="D103" s="53">
        <v>1983.79</v>
      </c>
      <c r="E103" s="54" t="s">
        <v>186</v>
      </c>
      <c r="F103" s="53"/>
      <c r="G103" s="53">
        <v>1984</v>
      </c>
      <c r="H103" s="53" t="s">
        <v>187</v>
      </c>
      <c r="I103" s="53"/>
      <c r="J103" s="53">
        <v>12994</v>
      </c>
      <c r="K103" s="54" t="s">
        <v>188</v>
      </c>
      <c r="L103" s="54"/>
      <c r="M103" s="54"/>
      <c r="N103" s="54"/>
      <c r="O103" s="54"/>
      <c r="P103" s="54"/>
      <c r="Q103" s="54"/>
      <c r="R103" s="54"/>
      <c r="S103" s="54"/>
      <c r="T103" s="54"/>
      <c r="U103" s="54"/>
    </row>
    <row r="104" spans="1:22" s="23" customFormat="1" ht="36" x14ac:dyDescent="0.2">
      <c r="A104" s="66" t="s">
        <v>50</v>
      </c>
      <c r="B104" s="67"/>
      <c r="C104" s="67"/>
      <c r="D104" s="67"/>
      <c r="E104" s="67"/>
      <c r="F104" s="67"/>
      <c r="G104" s="43">
        <v>8128</v>
      </c>
      <c r="H104" s="43" t="s">
        <v>189</v>
      </c>
      <c r="I104" s="43">
        <v>50</v>
      </c>
      <c r="J104" s="43">
        <v>54786</v>
      </c>
      <c r="K104" s="44" t="s">
        <v>190</v>
      </c>
      <c r="L104" s="44"/>
      <c r="M104" s="44"/>
      <c r="N104" s="44"/>
      <c r="O104" s="44"/>
      <c r="P104" s="44"/>
      <c r="Q104" s="44"/>
      <c r="R104" s="44"/>
      <c r="S104" s="44"/>
      <c r="T104" s="44"/>
      <c r="U104" s="44">
        <v>274</v>
      </c>
    </row>
    <row r="105" spans="1:22" s="23" customFormat="1" x14ac:dyDescent="0.2">
      <c r="A105" s="66" t="s">
        <v>53</v>
      </c>
      <c r="B105" s="67"/>
      <c r="C105" s="67"/>
      <c r="D105" s="67"/>
      <c r="E105" s="67"/>
      <c r="F105" s="67"/>
      <c r="G105" s="43"/>
      <c r="H105" s="43"/>
      <c r="I105" s="43"/>
      <c r="J105" s="43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</row>
    <row r="106" spans="1:22" s="23" customFormat="1" x14ac:dyDescent="0.2">
      <c r="A106" s="66" t="s">
        <v>54</v>
      </c>
      <c r="B106" s="67"/>
      <c r="C106" s="67"/>
      <c r="D106" s="67"/>
      <c r="E106" s="67"/>
      <c r="F106" s="67"/>
      <c r="G106" s="43">
        <v>129</v>
      </c>
      <c r="H106" s="43"/>
      <c r="I106" s="43"/>
      <c r="J106" s="43">
        <v>1850</v>
      </c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</row>
    <row r="107" spans="1:22" s="23" customFormat="1" x14ac:dyDescent="0.2">
      <c r="A107" s="66" t="s">
        <v>55</v>
      </c>
      <c r="B107" s="67"/>
      <c r="C107" s="67"/>
      <c r="D107" s="67"/>
      <c r="E107" s="67"/>
      <c r="F107" s="67"/>
      <c r="G107" s="43">
        <v>7949</v>
      </c>
      <c r="H107" s="43"/>
      <c r="I107" s="43"/>
      <c r="J107" s="43">
        <v>52662</v>
      </c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</row>
    <row r="108" spans="1:22" s="23" customFormat="1" x14ac:dyDescent="0.2">
      <c r="A108" s="66" t="s">
        <v>56</v>
      </c>
      <c r="B108" s="67"/>
      <c r="C108" s="67"/>
      <c r="D108" s="67"/>
      <c r="E108" s="67"/>
      <c r="F108" s="67"/>
      <c r="G108" s="43">
        <v>50</v>
      </c>
      <c r="H108" s="43"/>
      <c r="I108" s="43"/>
      <c r="J108" s="43">
        <v>274</v>
      </c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</row>
    <row r="109" spans="1:22" s="23" customFormat="1" x14ac:dyDescent="0.2">
      <c r="A109" s="68" t="s">
        <v>57</v>
      </c>
      <c r="B109" s="69"/>
      <c r="C109" s="69"/>
      <c r="D109" s="69"/>
      <c r="E109" s="69"/>
      <c r="F109" s="69"/>
      <c r="G109" s="55">
        <v>104</v>
      </c>
      <c r="H109" s="55"/>
      <c r="I109" s="55"/>
      <c r="J109" s="55">
        <v>1277</v>
      </c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</row>
    <row r="110" spans="1:22" s="23" customFormat="1" x14ac:dyDescent="0.2">
      <c r="A110" s="68" t="s">
        <v>58</v>
      </c>
      <c r="B110" s="69"/>
      <c r="C110" s="69"/>
      <c r="D110" s="69"/>
      <c r="E110" s="69"/>
      <c r="F110" s="69"/>
      <c r="G110" s="55">
        <v>93</v>
      </c>
      <c r="H110" s="55"/>
      <c r="I110" s="55"/>
      <c r="J110" s="55">
        <v>1073</v>
      </c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</row>
    <row r="111" spans="1:22" s="23" customFormat="1" ht="26.1" customHeight="1" x14ac:dyDescent="0.2">
      <c r="A111" s="68" t="s">
        <v>191</v>
      </c>
      <c r="B111" s="69"/>
      <c r="C111" s="69"/>
      <c r="D111" s="69"/>
      <c r="E111" s="69"/>
      <c r="F111" s="69"/>
      <c r="G111" s="55"/>
      <c r="H111" s="55"/>
      <c r="I111" s="55"/>
      <c r="J111" s="55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</row>
    <row r="112" spans="1:22" s="23" customFormat="1" x14ac:dyDescent="0.2">
      <c r="A112" s="66" t="s">
        <v>59</v>
      </c>
      <c r="B112" s="67"/>
      <c r="C112" s="67"/>
      <c r="D112" s="67"/>
      <c r="E112" s="67"/>
      <c r="F112" s="67"/>
      <c r="G112" s="43">
        <v>8325</v>
      </c>
      <c r="H112" s="43"/>
      <c r="I112" s="43"/>
      <c r="J112" s="43">
        <v>57136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</row>
    <row r="113" spans="1:21" s="23" customFormat="1" x14ac:dyDescent="0.2">
      <c r="A113" s="66" t="s">
        <v>60</v>
      </c>
      <c r="B113" s="67"/>
      <c r="C113" s="67"/>
      <c r="D113" s="67"/>
      <c r="E113" s="67"/>
      <c r="F113" s="67"/>
      <c r="G113" s="43">
        <v>8325</v>
      </c>
      <c r="H113" s="43"/>
      <c r="I113" s="43"/>
      <c r="J113" s="43">
        <v>57136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</row>
    <row r="114" spans="1:21" s="23" customFormat="1" ht="26.1" customHeight="1" x14ac:dyDescent="0.2">
      <c r="A114" s="70" t="s">
        <v>192</v>
      </c>
      <c r="B114" s="71"/>
      <c r="C114" s="71"/>
      <c r="D114" s="71"/>
      <c r="E114" s="71"/>
      <c r="F114" s="71"/>
      <c r="G114" s="57">
        <v>8325</v>
      </c>
      <c r="H114" s="57"/>
      <c r="I114" s="57"/>
      <c r="J114" s="57">
        <v>57136</v>
      </c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</row>
    <row r="115" spans="1:21" s="23" customFormat="1" ht="36" x14ac:dyDescent="0.2">
      <c r="A115" s="66" t="s">
        <v>193</v>
      </c>
      <c r="B115" s="67"/>
      <c r="C115" s="67"/>
      <c r="D115" s="67"/>
      <c r="E115" s="67"/>
      <c r="F115" s="67"/>
      <c r="G115" s="43">
        <v>19263</v>
      </c>
      <c r="H115" s="43" t="s">
        <v>194</v>
      </c>
      <c r="I115" s="43" t="s">
        <v>195</v>
      </c>
      <c r="J115" s="43">
        <v>128301</v>
      </c>
      <c r="K115" s="44" t="s">
        <v>196</v>
      </c>
      <c r="L115" s="44"/>
      <c r="M115" s="44"/>
      <c r="N115" s="44"/>
      <c r="O115" s="44"/>
      <c r="P115" s="44"/>
      <c r="Q115" s="44"/>
      <c r="R115" s="44"/>
      <c r="S115" s="44"/>
      <c r="T115" s="44"/>
      <c r="U115" s="44" t="s">
        <v>197</v>
      </c>
    </row>
    <row r="116" spans="1:21" s="23" customFormat="1" x14ac:dyDescent="0.2">
      <c r="A116" s="66" t="s">
        <v>53</v>
      </c>
      <c r="B116" s="67"/>
      <c r="C116" s="67"/>
      <c r="D116" s="67"/>
      <c r="E116" s="67"/>
      <c r="F116" s="67"/>
      <c r="G116" s="43"/>
      <c r="H116" s="43"/>
      <c r="I116" s="43"/>
      <c r="J116" s="43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</row>
    <row r="117" spans="1:21" s="23" customFormat="1" x14ac:dyDescent="0.2">
      <c r="A117" s="66" t="s">
        <v>54</v>
      </c>
      <c r="B117" s="67"/>
      <c r="C117" s="67"/>
      <c r="D117" s="67"/>
      <c r="E117" s="67"/>
      <c r="F117" s="67"/>
      <c r="G117" s="43">
        <v>667</v>
      </c>
      <c r="H117" s="43"/>
      <c r="I117" s="43"/>
      <c r="J117" s="43">
        <v>9547</v>
      </c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</row>
    <row r="118" spans="1:21" s="23" customFormat="1" x14ac:dyDescent="0.2">
      <c r="A118" s="66" t="s">
        <v>55</v>
      </c>
      <c r="B118" s="67"/>
      <c r="C118" s="67"/>
      <c r="D118" s="67"/>
      <c r="E118" s="67"/>
      <c r="F118" s="67"/>
      <c r="G118" s="43">
        <v>18415</v>
      </c>
      <c r="H118" s="43"/>
      <c r="I118" s="43"/>
      <c r="J118" s="43">
        <v>117722</v>
      </c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</row>
    <row r="119" spans="1:21" s="23" customFormat="1" x14ac:dyDescent="0.2">
      <c r="A119" s="66" t="s">
        <v>56</v>
      </c>
      <c r="B119" s="67"/>
      <c r="C119" s="67"/>
      <c r="D119" s="67"/>
      <c r="E119" s="67"/>
      <c r="F119" s="67"/>
      <c r="G119" s="43">
        <v>183</v>
      </c>
      <c r="H119" s="43"/>
      <c r="I119" s="43"/>
      <c r="J119" s="43">
        <v>1066</v>
      </c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</row>
    <row r="120" spans="1:21" s="23" customFormat="1" x14ac:dyDescent="0.2">
      <c r="A120" s="68" t="s">
        <v>57</v>
      </c>
      <c r="B120" s="69"/>
      <c r="C120" s="69"/>
      <c r="D120" s="69"/>
      <c r="E120" s="69"/>
      <c r="F120" s="69"/>
      <c r="G120" s="55">
        <v>631</v>
      </c>
      <c r="H120" s="55"/>
      <c r="I120" s="55"/>
      <c r="J120" s="55">
        <v>7660</v>
      </c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</row>
    <row r="121" spans="1:21" s="23" customFormat="1" x14ac:dyDescent="0.2">
      <c r="A121" s="68" t="s">
        <v>58</v>
      </c>
      <c r="B121" s="69"/>
      <c r="C121" s="69"/>
      <c r="D121" s="69"/>
      <c r="E121" s="69"/>
      <c r="F121" s="69"/>
      <c r="G121" s="55">
        <v>388</v>
      </c>
      <c r="H121" s="55"/>
      <c r="I121" s="55"/>
      <c r="J121" s="55">
        <v>4436</v>
      </c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</row>
    <row r="122" spans="1:21" s="23" customFormat="1" x14ac:dyDescent="0.2">
      <c r="A122" s="68" t="s">
        <v>198</v>
      </c>
      <c r="B122" s="69"/>
      <c r="C122" s="69"/>
      <c r="D122" s="69"/>
      <c r="E122" s="69"/>
      <c r="F122" s="69"/>
      <c r="G122" s="55"/>
      <c r="H122" s="55"/>
      <c r="I122" s="55"/>
      <c r="J122" s="55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</row>
    <row r="123" spans="1:21" s="23" customFormat="1" x14ac:dyDescent="0.2">
      <c r="A123" s="66" t="s">
        <v>59</v>
      </c>
      <c r="B123" s="67"/>
      <c r="C123" s="67"/>
      <c r="D123" s="67"/>
      <c r="E123" s="67"/>
      <c r="F123" s="67"/>
      <c r="G123" s="43">
        <v>17524</v>
      </c>
      <c r="H123" s="43"/>
      <c r="I123" s="43"/>
      <c r="J123" s="43">
        <v>119016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</row>
    <row r="124" spans="1:21" s="23" customFormat="1" x14ac:dyDescent="0.2">
      <c r="A124" s="66" t="s">
        <v>165</v>
      </c>
      <c r="B124" s="67"/>
      <c r="C124" s="67"/>
      <c r="D124" s="67"/>
      <c r="E124" s="67"/>
      <c r="F124" s="67"/>
      <c r="G124" s="43">
        <v>2245</v>
      </c>
      <c r="H124" s="43"/>
      <c r="I124" s="43"/>
      <c r="J124" s="43">
        <v>14835</v>
      </c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</row>
    <row r="125" spans="1:21" s="23" customFormat="1" x14ac:dyDescent="0.2">
      <c r="A125" s="66" t="s">
        <v>166</v>
      </c>
      <c r="B125" s="67"/>
      <c r="C125" s="67"/>
      <c r="D125" s="67"/>
      <c r="E125" s="67"/>
      <c r="F125" s="67"/>
      <c r="G125" s="43">
        <v>66</v>
      </c>
      <c r="H125" s="43"/>
      <c r="I125" s="43"/>
      <c r="J125" s="43">
        <v>835</v>
      </c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</row>
    <row r="126" spans="1:21" s="23" customFormat="1" x14ac:dyDescent="0.2">
      <c r="A126" s="66" t="s">
        <v>167</v>
      </c>
      <c r="B126" s="67"/>
      <c r="C126" s="67"/>
      <c r="D126" s="67"/>
      <c r="E126" s="67"/>
      <c r="F126" s="67"/>
      <c r="G126" s="43">
        <v>447</v>
      </c>
      <c r="H126" s="43"/>
      <c r="I126" s="43"/>
      <c r="J126" s="43">
        <v>5711</v>
      </c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</row>
    <row r="127" spans="1:21" s="23" customFormat="1" x14ac:dyDescent="0.2">
      <c r="A127" s="66" t="s">
        <v>60</v>
      </c>
      <c r="B127" s="67"/>
      <c r="C127" s="67"/>
      <c r="D127" s="67"/>
      <c r="E127" s="67"/>
      <c r="F127" s="67"/>
      <c r="G127" s="64">
        <v>20282</v>
      </c>
      <c r="H127" s="64"/>
      <c r="I127" s="64"/>
      <c r="J127" s="64">
        <v>140397</v>
      </c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</row>
    <row r="128" spans="1:21" s="23" customFormat="1" x14ac:dyDescent="0.2">
      <c r="A128" s="66" t="s">
        <v>199</v>
      </c>
      <c r="B128" s="67"/>
      <c r="C128" s="67"/>
      <c r="D128" s="67"/>
      <c r="E128" s="67"/>
      <c r="F128" s="67"/>
      <c r="G128" s="64"/>
      <c r="H128" s="64"/>
      <c r="I128" s="64"/>
      <c r="J128" s="64">
        <v>28079.4</v>
      </c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</row>
    <row r="129" spans="1:21" s="23" customFormat="1" x14ac:dyDescent="0.2">
      <c r="A129" s="68" t="s">
        <v>200</v>
      </c>
      <c r="B129" s="69"/>
      <c r="C129" s="69"/>
      <c r="D129" s="69"/>
      <c r="E129" s="69"/>
      <c r="F129" s="69"/>
      <c r="G129" s="65"/>
      <c r="H129" s="65"/>
      <c r="I129" s="65"/>
      <c r="J129" s="65">
        <v>168476.4</v>
      </c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</row>
    <row r="130" spans="1:21" s="23" customFormat="1" ht="12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</row>
    <row r="131" spans="1:21" s="23" customFormat="1" x14ac:dyDescent="0.2">
      <c r="A131" s="24"/>
      <c r="B131" s="28" t="s">
        <v>22</v>
      </c>
      <c r="C131" s="29"/>
      <c r="D131" s="30"/>
      <c r="E131" s="30"/>
      <c r="F131" s="29"/>
      <c r="G131" s="31">
        <f>IF(ISBLANK(X21),"",ROUND(Y21/X21,2)*100)</f>
        <v>95</v>
      </c>
      <c r="H131" s="3"/>
      <c r="I131" s="3"/>
      <c r="J131" s="31">
        <f>IF(ISBLANK(X22),"",ROUND(Y22/X22,2)*100)</f>
        <v>80</v>
      </c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s="23" customFormat="1" x14ac:dyDescent="0.2">
      <c r="A132" s="24"/>
      <c r="B132" s="28" t="s">
        <v>23</v>
      </c>
      <c r="C132" s="29"/>
      <c r="D132" s="30"/>
      <c r="E132" s="30"/>
      <c r="F132" s="29"/>
      <c r="G132" s="19">
        <f>IF(ISBLANK(X21),"",ROUND(Z21/X21,2)*100)</f>
        <v>57.999999999999993</v>
      </c>
      <c r="H132" s="5"/>
      <c r="I132" s="5"/>
      <c r="J132" s="19">
        <f>IF(ISBLANK(X22),"",ROUND(Z22/X22,2)*100)</f>
        <v>46</v>
      </c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 s="23" customFormat="1" ht="12" x14ac:dyDescent="0.2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s="5" customFormat="1" ht="12" x14ac:dyDescent="0.2">
      <c r="A134" s="34" t="s">
        <v>33</v>
      </c>
    </row>
    <row r="135" spans="1:21" s="5" customFormat="1" ht="12" x14ac:dyDescent="0.2">
      <c r="A135" s="25"/>
    </row>
    <row r="136" spans="1:21" s="5" customFormat="1" ht="12" x14ac:dyDescent="0.2">
      <c r="A136" s="34" t="s">
        <v>34</v>
      </c>
    </row>
    <row r="137" spans="1:21" s="5" customFormat="1" ht="12" x14ac:dyDescent="0.2">
      <c r="A137" s="20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</row>
    <row r="138" spans="1:21" s="25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</sheetData>
  <mergeCells count="79">
    <mergeCell ref="A12:U12"/>
    <mergeCell ref="A13:U13"/>
    <mergeCell ref="A14:U14"/>
    <mergeCell ref="A15:U15"/>
    <mergeCell ref="J17:U17"/>
    <mergeCell ref="G17:I17"/>
    <mergeCell ref="A27:A29"/>
    <mergeCell ref="B27:B29"/>
    <mergeCell ref="C27:C29"/>
    <mergeCell ref="D27:F27"/>
    <mergeCell ref="D28:D29"/>
    <mergeCell ref="J27:U27"/>
    <mergeCell ref="G28:G29"/>
    <mergeCell ref="G22:H22"/>
    <mergeCell ref="J22:K22"/>
    <mergeCell ref="J28:J29"/>
    <mergeCell ref="G27:I27"/>
    <mergeCell ref="G21:H21"/>
    <mergeCell ref="J18:K18"/>
    <mergeCell ref="J21:K21"/>
    <mergeCell ref="G19:H19"/>
    <mergeCell ref="G20:H20"/>
    <mergeCell ref="J19:K19"/>
    <mergeCell ref="J20:K20"/>
    <mergeCell ref="G18:H18"/>
    <mergeCell ref="A31:U31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U48"/>
    <mergeCell ref="A82:F82"/>
    <mergeCell ref="A83:F83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96:U96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6:F126"/>
    <mergeCell ref="A127:F127"/>
    <mergeCell ref="A128:F128"/>
    <mergeCell ref="A129:F129"/>
    <mergeCell ref="A121:F121"/>
    <mergeCell ref="A122:F122"/>
    <mergeCell ref="A123:F123"/>
    <mergeCell ref="A124:F124"/>
    <mergeCell ref="A125:F12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Уварова Дарья Ильинична</dc:creator>
  <cp:lastModifiedBy>Уварова Дарья Ильинична</cp:lastModifiedBy>
  <cp:lastPrinted>2018-12-28T06:42:14Z</cp:lastPrinted>
  <dcterms:created xsi:type="dcterms:W3CDTF">2003-01-28T12:33:10Z</dcterms:created>
  <dcterms:modified xsi:type="dcterms:W3CDTF">2020-04-15T07:07:30Z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