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СМР ул. Смородинка, д. 2а\"/>
    </mc:Choice>
  </mc:AlternateContent>
  <bookViews>
    <workbookView xWindow="-120" yWindow="-120" windowWidth="20730" windowHeight="11160" tabRatio="771"/>
  </bookViews>
  <sheets>
    <sheet name="Мои данные" sheetId="8" r:id="rId1"/>
  </sheets>
  <definedNames>
    <definedName name="_xlnm.Print_Titles" localSheetId="0">'Мои данные'!$23:$23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G15" i="8"/>
  <c r="J13" i="8"/>
  <c r="G13" i="8"/>
  <c r="J12" i="8"/>
  <c r="G12" i="8"/>
  <c r="J11" i="8"/>
  <c r="G11" i="8"/>
  <c r="J118" i="8"/>
  <c r="G118" i="8"/>
  <c r="J117" i="8"/>
  <c r="G117" i="8"/>
  <c r="J14" i="8"/>
  <c r="G14" i="8"/>
  <c r="A18" i="8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Alex Sosedko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1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12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<sst xmlns="http://schemas.openxmlformats.org/spreadsheetml/2006/main" count="365" uniqueCount="318">
  <si>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</si>
  <si>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</si>
  <si>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</si>
  <si>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</si>
  <si>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</si>
  <si>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</si>
  <si>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</si>
  <si>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</si>
  <si>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</si>
  <si>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</si>
  <si>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</si>
  <si>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</si>
  <si>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</si>
  <si>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</si>
  <si>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</si>
  <si>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</si>
  <si>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</si>
  <si>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</si>
  <si>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</si>
  <si>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</si>
  <si>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</si>
  <si>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>% НР</t>
  </si>
  <si>
    <t>% СП</t>
  </si>
  <si>
    <t>Стройка:Газопровод низкого давления от точки подключения до границы земельного участка по адресу: г. Челябинск, Ленинский район, пос. Сухомесово, ул. Смородинка, 2а</t>
  </si>
  <si>
    <t>Объект:Газопровод низкого давления от точки подключения до границы земельного участка по адресу: г. Челябинск, Ленинский район, пос. Сухомесово, ул. Смородинка, 2а</t>
  </si>
  <si>
    <t>ЛОКАЛЬНАЯ СМЕТА №1</t>
  </si>
  <si>
    <t>на Смородинка 2а</t>
  </si>
  <si>
    <t xml:space="preserve">Основание:261.11.19-ТП-ГСН </t>
  </si>
  <si>
    <t>Составил:  _________________ /И.В. Данильченко/</t>
  </si>
  <si>
    <t>Проверил:  _________________ /А.В. Бунаков/</t>
  </si>
  <si>
    <t>Раздел 1. ЗЕМЛЯНЫЕ РАБОТЫ</t>
  </si>
  <si>
    <t>ТЕР01-02-057-03
Разработка сухого грунта вручную в траншеях глубиной до 2 м без креплений с откосами, группа грунтов: 3
100 м3 грунта</t>
  </si>
  <si>
    <t>0,042
4,2 / 100</t>
  </si>
  <si>
    <t>ТЕР01-02-057-03
Разработка мокрого грунта вручную в траншеях глубиной до 2 м без креплений с откосами, группа грунтов: 3
100 м3 грунта</t>
  </si>
  <si>
    <t>0,028
2,8 / 100</t>
  </si>
  <si>
    <t>ТЕР01-01-009-15
Разработка сухого грунта в траншеях экскаватором «обратная лопата» с ковшом вместимостью 0,5 (0,5-0,63) м3, в отвал группа грунтов: 3
1000 м3 грунта</t>
  </si>
  <si>
    <t>0,0455
45,5 / 1000</t>
  </si>
  <si>
    <t>4866,54
_____
645,52</t>
  </si>
  <si>
    <t>221
_____
29</t>
  </si>
  <si>
    <t>1380
_____
422</t>
  </si>
  <si>
    <t>ТЕР01-01-009-15
Разработка мокрого грунта в траншеях экскаватором «обратная лопата» с ковшом вместимостью 0,5 (0,5-0,63) м3, в отвал группа грунтов: 3
1000 м3 грунта</t>
  </si>
  <si>
    <t>0,0115
11,5 / 1000</t>
  </si>
  <si>
    <t>5353,19
_____
710,07</t>
  </si>
  <si>
    <t>62
_____
8</t>
  </si>
  <si>
    <t>384
_____
117</t>
  </si>
  <si>
    <t>ТЕР23-01-001-01
Устройство основания под трубопроводы: песчаного, h=0.1 м
10 м3 основания</t>
  </si>
  <si>
    <t>0,22
2,2 / 10</t>
  </si>
  <si>
    <t>105,37
_____
1287</t>
  </si>
  <si>
    <t>39,04
_____
4,26</t>
  </si>
  <si>
    <t>23
_____
283</t>
  </si>
  <si>
    <t>9
_____
1</t>
  </si>
  <si>
    <t>333
_____
844</t>
  </si>
  <si>
    <t>42
_____
13</t>
  </si>
  <si>
    <t>ТЕР01-02-061-02
Засыпка вручную траншей, пазух котлованов и ям, (присыпка газопровода песком вручную на h=0.2 м) на выходе из земли песком_x000D_
группа грунтов: 2
100 м3 грунта</t>
  </si>
  <si>
    <t>0,088
(6,4+2,4) / 100</t>
  </si>
  <si>
    <t>ТССЦ-408-0122
Песок природный для строительных работ средний
м3</t>
  </si>
  <si>
    <t>9,68
(6,4+2,4)*1,1</t>
  </si>
  <si>
    <t xml:space="preserve">
_____
117</t>
  </si>
  <si>
    <t xml:space="preserve">
_____
1133</t>
  </si>
  <si>
    <t xml:space="preserve">
_____
3376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</si>
  <si>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</si>
  <si>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0,053
53 / 1000</t>
  </si>
  <si>
    <t>367,67
_____
68,26</t>
  </si>
  <si>
    <t>19
_____
4</t>
  </si>
  <si>
    <t>163
_____
52</t>
  </si>
  <si>
    <t>ТЕР01-02-005-01
Уплотнение грунта пневматическими трамбовками, группа грунтов: 1-2
100 м3 уплотненного грунта</t>
  </si>
  <si>
    <t>0,618
(53+6,4+2,4) / 100</t>
  </si>
  <si>
    <t>199,9
_____
36,97</t>
  </si>
  <si>
    <t>124
_____
23</t>
  </si>
  <si>
    <t>877
_____
328</t>
  </si>
  <si>
    <t>ТССЦпг-01-01-01-039
Погрузочные работы при автомобильных перевозках: грунта растительного слоя (земля, перегной)
1 т груза</t>
  </si>
  <si>
    <t>19,25
11*1,75</t>
  </si>
  <si>
    <t>ТЕР01-01-016-02
Работа на отвале, группа грунтов: 2-3
1000 м3 грунта</t>
  </si>
  <si>
    <t>0,011
11 / 1000</t>
  </si>
  <si>
    <t>35,99
_____
4,88</t>
  </si>
  <si>
    <t>357,63
_____
64,83</t>
  </si>
  <si>
    <t>4
_____
1</t>
  </si>
  <si>
    <t>33
_____
10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</si>
  <si>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</si>
  <si>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ТЕР01-02-066-01
Крепление инвентарными щитами стенок траншей шириной до 2 м в грунтах: неустойчивых и мокрых
100 м2 креплений</t>
  </si>
  <si>
    <t>0,1146
11,46 / 100</t>
  </si>
  <si>
    <t>280,28
_____
104,28</t>
  </si>
  <si>
    <t>83,26
_____
4,74</t>
  </si>
  <si>
    <t>32
_____
12</t>
  </si>
  <si>
    <t>10
_____
1</t>
  </si>
  <si>
    <t>462
_____
93</t>
  </si>
  <si>
    <t>58
_____
8</t>
  </si>
  <si>
    <t>ТССЦ-203-0511
Щиты из досок толщиной 25 мм
м2</t>
  </si>
  <si>
    <t>0,5042
2,521*0,2</t>
  </si>
  <si>
    <t xml:space="preserve">
_____
66</t>
  </si>
  <si>
    <t xml:space="preserve">
_____
33</t>
  </si>
  <si>
    <t xml:space="preserve">
_____
198</t>
  </si>
  <si>
    <t>ТЕР27-09-012-01
Установка табличек
100 знаков</t>
  </si>
  <si>
    <t>0,02
2 / 100</t>
  </si>
  <si>
    <t>743,82
_____
489,12</t>
  </si>
  <si>
    <t>15
_____
10</t>
  </si>
  <si>
    <t>214
_____
71</t>
  </si>
  <si>
    <t>ТССЦ-101-4306
Знаки  информационные
шт.</t>
  </si>
  <si>
    <t xml:space="preserve">
_____
99,9</t>
  </si>
  <si>
    <t xml:space="preserve">
_____
200</t>
  </si>
  <si>
    <t xml:space="preserve">
_____
637</t>
  </si>
  <si>
    <t>Устройство зумпфа для откачки воды</t>
  </si>
  <si>
    <t>0,034
3,4 / 100</t>
  </si>
  <si>
    <t>ТЕР22-01-011-14
Укладка стальных водопроводных труб с гидравлическим испытанием диаметром: 800 мм
1 км трубопровода
35 884,48 = 84 852,52 - 90,49 x 31,16 - 55,1 x 3,24 - 65 x 9,04 - 13,64 x 121,91 - 295,01 x 112,26 - 11,83 x 36,97 - 132 x 1,86 - 0,1 x 10 580,00 - 0,23 x 11 520,00 - 0,18 x 15 520,00 - 0,29 x 996,00 - 1006 x 3,11</t>
  </si>
  <si>
    <t>0,0016
1,6/1000</t>
  </si>
  <si>
    <t>17296,68
_____
1348,75</t>
  </si>
  <si>
    <t>27
_____
2</t>
  </si>
  <si>
    <t>153
_____
31</t>
  </si>
  <si>
    <t>ТССЦ-103-0253
Трубы стальные электросварные прямошовные и спирально-шовные группы А и Б с сопротивлением по разрыву 38 кгс/мм2, наружный диаметр 820 мм, толщина стенки 9 мм
м</t>
  </si>
  <si>
    <t xml:space="preserve">
_____
1320</t>
  </si>
  <si>
    <t xml:space="preserve">
_____
2112</t>
  </si>
  <si>
    <t xml:space="preserve">
_____
15189</t>
  </si>
  <si>
    <t>ТЕР23-01-001-02
Устройство основания под трубопроводы: щебеночного
10 м3 основания
162,26 = 1 724,76 - 12,5 x 125,00</t>
  </si>
  <si>
    <t>0,08
0,8 / 10</t>
  </si>
  <si>
    <t>56,89
_____
6,2</t>
  </si>
  <si>
    <t>22
_____
7</t>
  </si>
  <si>
    <t>ТССЦ-409-0085
Щебень шлаковый для дорожного строительства, фракция 40-70 мм, марка 300
м3</t>
  </si>
  <si>
    <t>0,808
0,8*1,01</t>
  </si>
  <si>
    <t xml:space="preserve">
_____
69</t>
  </si>
  <si>
    <t xml:space="preserve">
_____
56</t>
  </si>
  <si>
    <t xml:space="preserve">
_____
264</t>
  </si>
  <si>
    <t>ТЕР01-02-068-01
Водоотлив: из траншей
100 м3 мокрого грунта</t>
  </si>
  <si>
    <t>0,113
11,3 / 100</t>
  </si>
  <si>
    <t>0,052
5,2 / 100</t>
  </si>
  <si>
    <t>15
_____
5</t>
  </si>
  <si>
    <t>209
_____
43</t>
  </si>
  <si>
    <t>26
_____
4</t>
  </si>
  <si>
    <t>0,2288
1,144*0,2</t>
  </si>
  <si>
    <t xml:space="preserve">
_____
15</t>
  </si>
  <si>
    <t xml:space="preserve">
_____
90</t>
  </si>
  <si>
    <t>0,0034
3,4 / 1000</t>
  </si>
  <si>
    <t>10
_____
3</t>
  </si>
  <si>
    <t>Установка водопропускной трубы ф100мм</t>
  </si>
  <si>
    <t>ТЕР23-04-005-01
Укладка на иловых площадках труб хризотилцементных дренажных диаметром: 100 мм
100 м трубопровода
134,15 = 1 741,57 - 4,7 x 1,00 - 100,8 x 15,90</t>
  </si>
  <si>
    <t>0,03
3 / 100</t>
  </si>
  <si>
    <t>Возврат стоимости стальной трубы ф800мм</t>
  </si>
  <si>
    <t>10378,01
_____
809,25</t>
  </si>
  <si>
    <t>16
_____
1</t>
  </si>
  <si>
    <t>92
_____
19</t>
  </si>
  <si>
    <t>-1,44
-1,6*0,9</t>
  </si>
  <si>
    <t xml:space="preserve">
_____
-1901</t>
  </si>
  <si>
    <t xml:space="preserve">
_____
-13670</t>
  </si>
  <si>
    <t>Раздел 2. ПРОКЛАДКА ПЭ УЧАСТКОВ ГАЗОПРОВОДА Ф63Х5.8 мм</t>
  </si>
  <si>
    <t>Установка ЦВПС-Г 1шт.</t>
  </si>
  <si>
    <t>ТЕР24-02-005-02
Установка отвода на газопроводе из полиэтиленовых труб в горизонтальной плоскости, диаметр отвода: 63 мм
1 отвод</t>
  </si>
  <si>
    <t>16,54
_____
180,9</t>
  </si>
  <si>
    <t>17
_____
181</t>
  </si>
  <si>
    <t>238
_____
364</t>
  </si>
  <si>
    <t>Прайс АИР-ГАЗ
ЦВПС-ГД 63х57 ПЭ100
шт</t>
  </si>
  <si>
    <t xml:space="preserve">
_____
709,45</t>
  </si>
  <si>
    <t xml:space="preserve">
_____
709</t>
  </si>
  <si>
    <t xml:space="preserve">
_____
4597</t>
  </si>
  <si>
    <t>Прокладка газопровода ПЭ63х5.8 мм в траншее</t>
  </si>
  <si>
    <t>ТЕР24-02-034-01
Укладка газопроводов из одиночных полиэтиленовых труб в траншею, диаметр газопровода: до 110 мм
100 м газопровода</t>
  </si>
  <si>
    <t>0,153
15,3 / 100</t>
  </si>
  <si>
    <t>ТССЦ-507-3645
Труба напорная из полиэтилена PE 100 питьевая ПЭ100 SDR11, размером 63х5,8 мм (ГОСТ 18599-2001, ГОСТ Р 52134-2003)
м</t>
  </si>
  <si>
    <t>15,606
15,3*1,02</t>
  </si>
  <si>
    <t xml:space="preserve">
_____
30,52</t>
  </si>
  <si>
    <t xml:space="preserve">
_____
476</t>
  </si>
  <si>
    <t xml:space="preserve">
_____
2046</t>
  </si>
  <si>
    <t>ТЕР24-02-005-02
Установка заглушки, диаметр 63м_x000D_
1 шт. на врезку
1 заглушка</t>
  </si>
  <si>
    <t>ТССЦ-507-0722
Заглушка полиэтиленовая с удлиненным хвостовиком SDR 11, диаметр 63 мм (ТУ2248-001-18425183-01)
шт.</t>
  </si>
  <si>
    <t xml:space="preserve">
_____
26,36</t>
  </si>
  <si>
    <t xml:space="preserve">
_____
26</t>
  </si>
  <si>
    <t xml:space="preserve">
_____
68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</si>
  <si>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</si>
  <si>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0,0155
15,5/1000</t>
  </si>
  <si>
    <t>87,77
_____
5,85</t>
  </si>
  <si>
    <t>410,69
_____
41,06</t>
  </si>
  <si>
    <t>1
_____
1</t>
  </si>
  <si>
    <t>6
_____
1</t>
  </si>
  <si>
    <t>35
_____
9</t>
  </si>
  <si>
    <t>ТССЦ-507-3538
Лента сигнальная "Газ" ЛСГ 200
м</t>
  </si>
  <si>
    <t xml:space="preserve">
_____
0,3</t>
  </si>
  <si>
    <t xml:space="preserve">
_____
5</t>
  </si>
  <si>
    <t xml:space="preserve">
_____
19</t>
  </si>
  <si>
    <t>Устройство футляра на выходе газопровода ф57х3,5мм из земли ф89х3,5мм</t>
  </si>
  <si>
    <t>ТЕР22-01-011-03
Укладка стальных водопроводных труб с гидравлическим испытанием диаметром: 100 мм
1 км трубопровода</t>
  </si>
  <si>
    <t>0,0009
0,9/1000</t>
  </si>
  <si>
    <t>4620,77
_____
688,91</t>
  </si>
  <si>
    <t>3798,6
_____
644,89</t>
  </si>
  <si>
    <t>3
_____
1</t>
  </si>
  <si>
    <t>60
_____
5</t>
  </si>
  <si>
    <t>22
_____
8</t>
  </si>
  <si>
    <t>ТССЦ-103-0154
Трубы стальные электросварные прямошовные со снятой фаской из стали марок БСт2кп-БСт4кп и БСт2пс-БСт4пс наружный диаметр 89 мм, толщина стенки 3,5 мм
м</t>
  </si>
  <si>
    <t xml:space="preserve">
_____
48,2</t>
  </si>
  <si>
    <t xml:space="preserve">
_____
43</t>
  </si>
  <si>
    <t xml:space="preserve">
_____
276</t>
  </si>
  <si>
    <t>ТЕР22-05-003-01
Протаскивание в футляр стальных труб диаметром: 100 мм
100 м трубы, уложенной в футляр</t>
  </si>
  <si>
    <t>0,009
0,9 / 100</t>
  </si>
  <si>
    <t>1026,3
_____
1111,06</t>
  </si>
  <si>
    <t>9
_____
11</t>
  </si>
  <si>
    <t>133
_____
58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</si>
  <si>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</si>
  <si>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0,252
0,28*0,9</t>
  </si>
  <si>
    <t>23,4
_____
180,68</t>
  </si>
  <si>
    <t>88,16
_____
14,3</t>
  </si>
  <si>
    <t>6
_____
46</t>
  </si>
  <si>
    <t>22
_____
4</t>
  </si>
  <si>
    <t>85
_____
152</t>
  </si>
  <si>
    <t>126
_____
52</t>
  </si>
  <si>
    <t>ТЕР22-05-004-01
Заделка битумом и прядью концов футляра диаметром: 400 мм
1 футляр</t>
  </si>
  <si>
    <t>8,85
_____
43,08</t>
  </si>
  <si>
    <t>9
_____
42</t>
  </si>
  <si>
    <t>127
_____
211</t>
  </si>
  <si>
    <t>Раздел 3. ННБ</t>
  </si>
  <si>
    <t>ТЕР04-01-074-01
Монтаж машины горизонтального бурения прессово-шнекового типа РВА
1 машина</t>
  </si>
  <si>
    <t>1258,5
_____
84,92</t>
  </si>
  <si>
    <t>1259
_____
85</t>
  </si>
  <si>
    <t>7443
_____
1219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</si>
  <si>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</si>
  <si>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</si>
  <si>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0,35
35 / 100</t>
  </si>
  <si>
    <t>130,51
_____
4,76</t>
  </si>
  <si>
    <t>9351,3
_____
178,38</t>
  </si>
  <si>
    <t>46
_____
1</t>
  </si>
  <si>
    <t>3273
_____
62</t>
  </si>
  <si>
    <t>656
_____
12</t>
  </si>
  <si>
    <t>7990
_____
897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</si>
  <si>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100 м бурения скважины
38 861,08 = 41 293,10 - 31,43 x 31,16 - 22,9 x 34,63 - 8,5 x 1,29 - 5,62 x 6,20 - 0,0368 x 11 520,00 - 1,88 x 101,00</t>
  </si>
  <si>
    <t>360,96
_____
13,12</t>
  </si>
  <si>
    <t>12799,83
_____
244,82</t>
  </si>
  <si>
    <t>126
_____
5</t>
  </si>
  <si>
    <t>4480
_____
86</t>
  </si>
  <si>
    <t>1814
_____
34</t>
  </si>
  <si>
    <t>11072
_____
1231</t>
  </si>
  <si>
    <t>ТССЦ-110-0245
Полимер для стабилизации буровых скважин «ФИЛЬТР ЧЕК»
т</t>
  </si>
  <si>
    <t xml:space="preserve">
_____
39779,38</t>
  </si>
  <si>
    <t xml:space="preserve">
_____
1193</t>
  </si>
  <si>
    <t xml:space="preserve">
_____
5480</t>
  </si>
  <si>
    <t>ТССЦ-109-0012
Глина бентонитовая марки ПБМГ
т</t>
  </si>
  <si>
    <t xml:space="preserve">
_____
1180</t>
  </si>
  <si>
    <t xml:space="preserve">
_____
590</t>
  </si>
  <si>
    <t xml:space="preserve">
_____
6537</t>
  </si>
  <si>
    <t xml:space="preserve">
_____
1068</t>
  </si>
  <si>
    <t xml:space="preserve">
_____
4589</t>
  </si>
  <si>
    <t>ТЕР24-02-004-01
Механическая резка полиэтиленовых труб , диаметр труб: до 63 мм
1 конец</t>
  </si>
  <si>
    <t>ТЕР24-02-003-01
Выравнивание концов полиэтиленовых труб , диаметр труб: до 63 мм
1 конец</t>
  </si>
  <si>
    <t>ТЕР24-02-001-01
Сварка «встык» полиэтиленовых труб нагревательным элементом: при ручном управлении процессом сварки, диаметр труб 63 мм
1 соединение</t>
  </si>
  <si>
    <t>Раздел 4. ПРОКЛАДКА СТАЛЬНОГО УЧАСТКА ГАЗОПРОВОДА НИЗКОГО ДАВЛЕНИЯ Ф57х3.5 мм</t>
  </si>
  <si>
    <t>Надземный стальной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</si>
  <si>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2 012,34 = 2 025,21 - 0,001 x 12 870,00</t>
  </si>
  <si>
    <t>0,005
0,5 / 100</t>
  </si>
  <si>
    <t>232,58
_____
187,86</t>
  </si>
  <si>
    <t>1591,9
_____
205,71</t>
  </si>
  <si>
    <t>8
_____
1</t>
  </si>
  <si>
    <t>17
_____
3</t>
  </si>
  <si>
    <t>47
_____
15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</si>
  <si>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</si>
  <si>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0,505
0,5*1,01</t>
  </si>
  <si>
    <t xml:space="preserve">
_____
30,2</t>
  </si>
  <si>
    <t xml:space="preserve">
_____
97</t>
  </si>
  <si>
    <t>ТЕР13-03-002-04
Огрунтовка металлических поверхностей грунтовкой ГФ-021
100 м2 окрашиваемой поверхности</t>
  </si>
  <si>
    <t>0,00216
(0,18*1,2) * 0,01</t>
  </si>
  <si>
    <t>78,62
_____
250,36</t>
  </si>
  <si>
    <t>10,15
_____
0,12</t>
  </si>
  <si>
    <t xml:space="preserve">
_____
1</t>
  </si>
  <si>
    <t>2
_____
2</t>
  </si>
  <si>
    <t>ТЕР13-03-004-26
Окраска металлических огрунтованных поверхностей: эмалью ПФ-115
100 м2 окрашиваемой поверхности</t>
  </si>
  <si>
    <t>48,32
_____
388,48</t>
  </si>
  <si>
    <t>6,8
_____
0,12</t>
  </si>
  <si>
    <t>1
_____
3</t>
  </si>
  <si>
    <t>ТЕРм12-10-001-01
Бобышки, штуцеры на условное давление: до 10 МПа
100 шт.</t>
  </si>
  <si>
    <t>0,01
1 / 100</t>
  </si>
  <si>
    <t>795,26
_____
2433,91</t>
  </si>
  <si>
    <t>8
_____
25</t>
  </si>
  <si>
    <t>114
_____
255</t>
  </si>
  <si>
    <t>ТЕР24-02-051-01
Монтаж задвижки стальной фланцевой для надземной установки на газопроводах из труб условным диаметром: 50 мм
1 задвижка
211,83 = 493,69 - 5,8 x 21,70 - 2 x 35,00 - 4 x 21,50</t>
  </si>
  <si>
    <t>77,36
_____
33,22</t>
  </si>
  <si>
    <t>77
_____
34</t>
  </si>
  <si>
    <t>1111
_____
165</t>
  </si>
  <si>
    <t>Прайс ООО "АЛСО"
Кран шаровый цельносварной DN50 LD, Py=4.0 МПа КШ.Ц.М.Gas 050.040/Н.П.02
шт.</t>
  </si>
  <si>
    <t xml:space="preserve">
_____
337,98</t>
  </si>
  <si>
    <t xml:space="preserve">
_____
338</t>
  </si>
  <si>
    <t xml:space="preserve">
_____
2190</t>
  </si>
  <si>
    <t>Раздел 5. ИСПЫТАНИЯ ГАЗОПРОВОДА НИЗКОГО ДАВЛЕНИЯ</t>
  </si>
  <si>
    <t>ТЕРм39-02-015-03
Гаммаграфический контроль трубопровода через две стенки, диаметр трубопровода: 60 мм, толщина стенки до 11 мм
1 снимок</t>
  </si>
  <si>
    <t>16,33
_____
7,49</t>
  </si>
  <si>
    <t>65
_____
31</t>
  </si>
  <si>
    <t>938
_____
76</t>
  </si>
  <si>
    <t>ТЕРм39-02-001-02
Визуальный и измерительный контроль сварных соединений трубопроводов, диаметр: до 60 мм
1 стык</t>
  </si>
  <si>
    <t>1,4
_____
0,03</t>
  </si>
  <si>
    <t>ТЕР24-02-121-01
Монтаж инвентарного узла из стальных труб для очистки и испытания газопровода, условный диаметр газопровода до 50мм
1 узел</t>
  </si>
  <si>
    <t>37,94
_____
18,52</t>
  </si>
  <si>
    <t>38
_____
19</t>
  </si>
  <si>
    <t>545
_____
71</t>
  </si>
  <si>
    <t>ТЕР24-02-120-01
Очистка полости трубопровода продувкой воздухом, условный диаметр газопровода: до 50 мм
100 м трубопровода</t>
  </si>
  <si>
    <t>0,549
54,9 / 100</t>
  </si>
  <si>
    <t>12,55
_____
2,43</t>
  </si>
  <si>
    <t>7
_____
1</t>
  </si>
  <si>
    <t>49
_____
19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</si>
  <si>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</si>
  <si>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</si>
  <si>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</si>
  <si>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</si>
  <si>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</si>
  <si>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1222</t>
  </si>
  <si>
    <t>Итого прямые затраты по смете</t>
  </si>
  <si>
    <t>1784
_____
7003</t>
  </si>
  <si>
    <t>11421
_____
396</t>
  </si>
  <si>
    <t>25640
_____
34809</t>
  </si>
  <si>
    <t>41025
_____
5690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</si>
  <si>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</si>
  <si>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</si>
  <si>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57, 60-61)</t>
  </si>
  <si>
    <t xml:space="preserve">
_____
23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</si>
  <si>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</si>
  <si>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</si>
  <si>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</si>
  <si>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</si>
  <si>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</si>
  <si>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</si>
  <si>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</si>
  <si>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</si>
  <si>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</si>
  <si>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</si>
  <si>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</si>
  <si>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4 квартал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</si>
</sst>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67">
    <xf numFmtId="0" fontId="0" fillId="0" borderId="0" xfId="0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23" applyFont="1" applyAlignment="1">
      <alignment horizontal="left"/>
    </xf>
    <xf numFmtId="0" fontId="11" fillId="0" borderId="2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1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6" applyFont="1" applyAlignment="1">
      <alignment horizontal="right" vertical="top" wrapText="1"/>
    </xf>
    <xf numFmtId="0" fontId="8" fillId="0" borderId="0" xfId="0" applyFont="1"/>
    <xf numFmtId="0" fontId="3" fillId="0" borderId="0" xfId="10"/>
    <xf numFmtId="0" fontId="1" fillId="0" borderId="0" xfId="12"/>
    <xf numFmtId="0" fontId="11" fillId="0" borderId="0" xfId="0" applyFont="1" applyAlignment="1">
      <alignment horizontal="left" vertical="top" indent="1"/>
    </xf>
    <xf numFmtId="0" fontId="10" fillId="0" borderId="0" xfId="0" applyFont="1" applyBorder="1"/>
    <xf numFmtId="0" fontId="10" fillId="0" borderId="0" xfId="0" applyFont="1" applyBorder="1" applyAlignment="1">
      <alignment horizontal="left" vertical="top" wrapText="1"/>
    </xf>
    <xf numFmtId="1" fontId="11" fillId="0" borderId="0" xfId="10" applyNumberFormat="1" applyFont="1" applyAlignment="1">
      <alignment horizontal="right"/>
    </xf>
    <xf numFmtId="0" fontId="8" fillId="0" borderId="0" xfId="24" applyFont="1">
      <alignment horizontal="left" vertical="top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right" vertical="top" wrapText="1"/>
    </xf>
    <xf numFmtId="2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right" vertical="top" wrapText="1"/>
    </xf>
    <xf numFmtId="0" fontId="8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6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64" fontId="11" fillId="0" borderId="6" xfId="12" applyNumberFormat="1" applyFont="1" applyBorder="1" applyAlignment="1">
      <alignment horizontal="right"/>
    </xf>
    <xf numFmtId="164" fontId="11" fillId="0" borderId="3" xfId="12" applyNumberFormat="1" applyFont="1" applyBorder="1" applyAlignment="1">
      <alignment horizontal="right"/>
    </xf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8" fillId="0" borderId="0" xfId="23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10" fillId="0" borderId="6" xfId="10" applyNumberFormat="1" applyFont="1" applyBorder="1" applyAlignment="1">
      <alignment horizontal="right"/>
    </xf>
    <xf numFmtId="164" fontId="10" fillId="0" borderId="3" xfId="1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Z124"/>
  <sheetViews>
    <sheetView showGridLines="0" tabSelected="1" workbookViewId="0">
      <selection sqref="A1:IV6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1" spans="1:26" s="5" customFormat="1" ht="12" x14ac:dyDescent="0.2">
      <c r="A1" s="3"/>
      <c r="B1" s="4"/>
      <c r="C1" s="4"/>
      <c r="D1" s="4"/>
    </row>
    <row r="2" spans="1:26" s="5" customFormat="1" ht="12" x14ac:dyDescent="0.2">
      <c r="A2" s="6" t="s">
        <v>23</v>
      </c>
      <c r="B2" s="4"/>
      <c r="C2" s="4"/>
      <c r="D2" s="4"/>
    </row>
    <row r="3" spans="1:26" s="5" customFormat="1" ht="12" x14ac:dyDescent="0.2">
      <c r="A3" s="3"/>
      <c r="B3" s="4"/>
      <c r="C3" s="4"/>
      <c r="D3" s="4"/>
    </row>
    <row r="4" spans="1:26" s="5" customFormat="1" ht="12" x14ac:dyDescent="0.2">
      <c r="A4" s="6" t="s">
        <v>24</v>
      </c>
      <c r="B4" s="4"/>
      <c r="C4" s="4"/>
      <c r="D4" s="4"/>
    </row>
    <row r="5" spans="1:26" s="5" customFormat="1" ht="15" x14ac:dyDescent="0.25">
      <c r="A5" s="56" t="s">
        <v>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6" s="5" customFormat="1" ht="12" x14ac:dyDescent="0.2">
      <c r="A6" s="57" t="s">
        <v>18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6" s="5" customFormat="1" ht="12" x14ac:dyDescent="0.2">
      <c r="A7" s="57" t="s">
        <v>26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6" s="5" customFormat="1" ht="12" x14ac:dyDescent="0.2">
      <c r="A8" s="58" t="s">
        <v>27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6" s="5" customFormat="1" ht="12" x14ac:dyDescent="0.2"/>
    <row r="10" spans="1:26" s="5" customFormat="1" ht="12" x14ac:dyDescent="0.2">
      <c r="G10" s="59" t="s">
        <v>16</v>
      </c>
      <c r="H10" s="60"/>
      <c r="I10" s="61"/>
      <c r="J10" s="59" t="s">
        <v>17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1"/>
    </row>
    <row r="11" spans="1:26" s="5" customFormat="1" x14ac:dyDescent="0.2">
      <c r="D11" s="3" t="s">
        <v>1</v>
      </c>
      <c r="G11" s="62">
        <f>23872/1000</f>
        <v>23.872</v>
      </c>
      <c r="H11" s="63"/>
      <c r="I11" s="7" t="s">
        <v>2</v>
      </c>
      <c r="J11" s="54">
        <f>145313/1000</f>
        <v>145.31299999999999</v>
      </c>
      <c r="K11" s="55"/>
      <c r="L11" s="8"/>
      <c r="M11" s="8"/>
      <c r="N11" s="8"/>
      <c r="O11" s="8"/>
      <c r="P11" s="8"/>
      <c r="Q11" s="8"/>
      <c r="R11" s="8"/>
      <c r="S11" s="8"/>
      <c r="T11" s="8"/>
      <c r="U11" s="7" t="s">
        <v>2</v>
      </c>
    </row>
    <row r="12" spans="1:26" s="5" customFormat="1" x14ac:dyDescent="0.2">
      <c r="D12" s="9" t="s">
        <v>19</v>
      </c>
      <c r="F12" s="10"/>
      <c r="G12" s="62">
        <f>0/1000</f>
        <v>0</v>
      </c>
      <c r="H12" s="63"/>
      <c r="I12" s="7" t="s">
        <v>2</v>
      </c>
      <c r="J12" s="54">
        <f>0/1000</f>
        <v>0</v>
      </c>
      <c r="K12" s="55"/>
      <c r="L12" s="8"/>
      <c r="M12" s="8"/>
      <c r="N12" s="8"/>
      <c r="O12" s="8"/>
      <c r="P12" s="8"/>
      <c r="Q12" s="8"/>
      <c r="R12" s="8"/>
      <c r="S12" s="8"/>
      <c r="T12" s="8"/>
      <c r="U12" s="7" t="s">
        <v>2</v>
      </c>
    </row>
    <row r="13" spans="1:26" s="5" customFormat="1" x14ac:dyDescent="0.2">
      <c r="D13" s="9" t="s">
        <v>20</v>
      </c>
      <c r="F13" s="10"/>
      <c r="G13" s="62">
        <f>338/1000</f>
        <v>0.33800000000000002</v>
      </c>
      <c r="H13" s="63"/>
      <c r="I13" s="7" t="s">
        <v>2</v>
      </c>
      <c r="J13" s="54">
        <f>3156/1000</f>
        <v>3.1560000000000001</v>
      </c>
      <c r="K13" s="55"/>
      <c r="L13" s="8"/>
      <c r="M13" s="8"/>
      <c r="N13" s="8"/>
      <c r="O13" s="8"/>
      <c r="P13" s="8"/>
      <c r="Q13" s="8"/>
      <c r="R13" s="8"/>
      <c r="S13" s="8"/>
      <c r="T13" s="8"/>
      <c r="U13" s="7" t="s">
        <v>2</v>
      </c>
    </row>
    <row r="14" spans="1:26" s="5" customFormat="1" x14ac:dyDescent="0.2">
      <c r="D14" s="3" t="s">
        <v>3</v>
      </c>
      <c r="G14" s="62">
        <f>(V14+V15)/1000</f>
        <v>0.18493000000000001</v>
      </c>
      <c r="H14" s="63"/>
      <c r="I14" s="7" t="s">
        <v>4</v>
      </c>
      <c r="J14" s="54">
        <f>(W14+W15)/1000</f>
        <v>0.18493000000000001</v>
      </c>
      <c r="K14" s="55"/>
      <c r="L14" s="8"/>
      <c r="M14" s="8"/>
      <c r="N14" s="8"/>
      <c r="O14" s="8"/>
      <c r="P14" s="8"/>
      <c r="Q14" s="8"/>
      <c r="R14" s="8"/>
      <c r="S14" s="8"/>
      <c r="T14" s="8"/>
      <c r="U14" s="7" t="s">
        <v>4</v>
      </c>
      <c r="V14" s="11">
        <v>151.72999999999999</v>
      </c>
      <c r="W14" s="12">
        <v>151.72999999999999</v>
      </c>
      <c r="X14" s="25">
        <v>2180</v>
      </c>
      <c r="Y14" s="25">
        <v>2352</v>
      </c>
      <c r="Z14" s="25">
        <v>1312</v>
      </c>
    </row>
    <row r="15" spans="1:26" s="5" customFormat="1" x14ac:dyDescent="0.2">
      <c r="D15" s="3" t="s">
        <v>5</v>
      </c>
      <c r="G15" s="62">
        <f>2180/1000</f>
        <v>2.1800000000000002</v>
      </c>
      <c r="H15" s="63"/>
      <c r="I15" s="7" t="s">
        <v>2</v>
      </c>
      <c r="J15" s="54">
        <f>31330/1000</f>
        <v>31.33</v>
      </c>
      <c r="K15" s="55"/>
      <c r="L15" s="8"/>
      <c r="M15" s="8"/>
      <c r="N15" s="8"/>
      <c r="O15" s="8"/>
      <c r="P15" s="8"/>
      <c r="Q15" s="8"/>
      <c r="R15" s="8"/>
      <c r="S15" s="8"/>
      <c r="T15" s="8"/>
      <c r="U15" s="7" t="s">
        <v>2</v>
      </c>
      <c r="V15" s="11">
        <v>33.200000000000003</v>
      </c>
      <c r="W15" s="12">
        <v>33.200000000000003</v>
      </c>
      <c r="X15" s="26">
        <v>31330</v>
      </c>
      <c r="Y15" s="26">
        <v>28731</v>
      </c>
      <c r="Z15" s="26">
        <v>15085</v>
      </c>
    </row>
    <row r="16" spans="1:26" s="5" customFormat="1" ht="12" x14ac:dyDescent="0.2">
      <c r="F16" s="4"/>
      <c r="G16" s="13"/>
      <c r="H16" s="13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</row>
    <row r="17" spans="1:26" s="5" customFormat="1" ht="12" x14ac:dyDescent="0.2">
      <c r="B17" s="4"/>
      <c r="C17" s="4"/>
      <c r="D17" s="4"/>
      <c r="F17" s="10"/>
      <c r="G17" s="16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6" s="5" customFormat="1" ht="12" x14ac:dyDescent="0.2">
      <c r="A18" s="3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  <c r="D18" s="5" t="s">
        <v>317</v>
      </c>
    </row>
    <row r="19" spans="1:26" s="5" customFormat="1" thickBot="1" x14ac:dyDescent="0.25">
      <c r="A19" s="19"/>
    </row>
    <row r="20" spans="1:26" s="21" customFormat="1" ht="27" customHeight="1" thickBot="1" x14ac:dyDescent="0.25">
      <c r="A20" s="64" t="s">
        <v>6</v>
      </c>
      <c r="B20" s="64" t="s">
        <v>7</v>
      </c>
      <c r="C20" s="64" t="s">
        <v>8</v>
      </c>
      <c r="D20" s="65" t="s">
        <v>9</v>
      </c>
      <c r="E20" s="65"/>
      <c r="F20" s="65"/>
      <c r="G20" s="65" t="s">
        <v>10</v>
      </c>
      <c r="H20" s="65"/>
      <c r="I20" s="65"/>
      <c r="J20" s="65" t="s">
        <v>11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6" s="21" customFormat="1" ht="22.5" customHeight="1" thickBot="1" x14ac:dyDescent="0.25">
      <c r="A21" s="64"/>
      <c r="B21" s="64"/>
      <c r="C21" s="64"/>
      <c r="D21" s="66" t="s">
        <v>0</v>
      </c>
      <c r="E21" s="20" t="s">
        <v>12</v>
      </c>
      <c r="F21" s="20" t="s">
        <v>13</v>
      </c>
      <c r="G21" s="66" t="s">
        <v>0</v>
      </c>
      <c r="H21" s="20" t="s">
        <v>12</v>
      </c>
      <c r="I21" s="20" t="s">
        <v>13</v>
      </c>
      <c r="J21" s="66" t="s">
        <v>0</v>
      </c>
      <c r="K21" s="20" t="s">
        <v>12</v>
      </c>
      <c r="L21" s="20"/>
      <c r="M21" s="20"/>
      <c r="N21" s="20"/>
      <c r="O21" s="20"/>
      <c r="P21" s="20"/>
      <c r="Q21" s="20"/>
      <c r="R21" s="20"/>
      <c r="S21" s="20"/>
      <c r="T21" s="20"/>
      <c r="U21" s="20" t="s">
        <v>13</v>
      </c>
    </row>
    <row r="22" spans="1:26" s="21" customFormat="1" ht="22.5" customHeight="1" thickBot="1" x14ac:dyDescent="0.25">
      <c r="A22" s="64"/>
      <c r="B22" s="64"/>
      <c r="C22" s="64"/>
      <c r="D22" s="66"/>
      <c r="E22" s="20" t="s">
        <v>14</v>
      </c>
      <c r="F22" s="20" t="s">
        <v>15</v>
      </c>
      <c r="G22" s="66"/>
      <c r="H22" s="20" t="s">
        <v>14</v>
      </c>
      <c r="I22" s="20" t="s">
        <v>15</v>
      </c>
      <c r="J22" s="66"/>
      <c r="K22" s="20" t="s">
        <v>14</v>
      </c>
      <c r="L22" s="20"/>
      <c r="M22" s="20"/>
      <c r="N22" s="20"/>
      <c r="O22" s="20"/>
      <c r="P22" s="20"/>
      <c r="Q22" s="20"/>
      <c r="R22" s="20"/>
      <c r="S22" s="20"/>
      <c r="T22" s="20"/>
      <c r="U22" s="20" t="s">
        <v>15</v>
      </c>
    </row>
    <row r="23" spans="1:26" s="4" customFormat="1" x14ac:dyDescent="0.2">
      <c r="A23" s="32">
        <v>1</v>
      </c>
      <c r="B23" s="32">
        <v>2</v>
      </c>
      <c r="C23" s="32">
        <v>3</v>
      </c>
      <c r="D23" s="33">
        <v>4</v>
      </c>
      <c r="E23" s="32">
        <v>5</v>
      </c>
      <c r="F23" s="32">
        <v>6</v>
      </c>
      <c r="G23" s="33">
        <v>7</v>
      </c>
      <c r="H23" s="32">
        <v>8</v>
      </c>
      <c r="I23" s="32">
        <v>9</v>
      </c>
      <c r="J23" s="33">
        <v>10</v>
      </c>
      <c r="K23" s="32">
        <v>11</v>
      </c>
      <c r="L23" s="32"/>
      <c r="M23" s="32"/>
      <c r="N23" s="32"/>
      <c r="O23" s="32"/>
      <c r="P23" s="32"/>
      <c r="Q23" s="32"/>
      <c r="R23" s="32"/>
      <c r="S23" s="32"/>
      <c r="T23" s="32"/>
      <c r="U23" s="32">
        <v>12</v>
      </c>
    </row>
    <row r="24" spans="1:26" s="22" customFormat="1" ht="21" customHeight="1" x14ac:dyDescent="0.2">
      <c r="A24" s="52" t="s">
        <v>30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spans="1:26" s="22" customFormat="1" ht="60" x14ac:dyDescent="0.2">
      <c r="A25" s="34">
        <v>1</v>
      </c>
      <c r="B25" s="35" t="s">
        <v>31</v>
      </c>
      <c r="C25" s="36" t="s">
        <v>32</v>
      </c>
      <c r="D25" s="37">
        <v>2934.34</v>
      </c>
      <c r="E25" s="38">
        <v>2934.34</v>
      </c>
      <c r="F25" s="37"/>
      <c r="G25" s="37">
        <v>123</v>
      </c>
      <c r="H25" s="37">
        <v>123</v>
      </c>
      <c r="I25" s="37"/>
      <c r="J25" s="37">
        <v>1770</v>
      </c>
      <c r="K25" s="38">
        <v>1770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</row>
    <row r="26" spans="1:26" s="22" customFormat="1" ht="60" x14ac:dyDescent="0.2">
      <c r="A26" s="34">
        <v>2</v>
      </c>
      <c r="B26" s="35" t="s">
        <v>33</v>
      </c>
      <c r="C26" s="36" t="s">
        <v>34</v>
      </c>
      <c r="D26" s="37">
        <v>3521.2</v>
      </c>
      <c r="E26" s="38">
        <v>3521.2</v>
      </c>
      <c r="F26" s="37"/>
      <c r="G26" s="37">
        <v>99</v>
      </c>
      <c r="H26" s="37">
        <v>99</v>
      </c>
      <c r="I26" s="37"/>
      <c r="J26" s="37">
        <v>1416</v>
      </c>
      <c r="K26" s="38">
        <v>1416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1:26" s="22" customFormat="1" ht="72" x14ac:dyDescent="0.2">
      <c r="A27" s="34">
        <v>3</v>
      </c>
      <c r="B27" s="35" t="s">
        <v>35</v>
      </c>
      <c r="C27" s="36" t="s">
        <v>36</v>
      </c>
      <c r="D27" s="37">
        <v>4866.54</v>
      </c>
      <c r="E27" s="38"/>
      <c r="F27" s="37" t="s">
        <v>37</v>
      </c>
      <c r="G27" s="37">
        <v>221</v>
      </c>
      <c r="H27" s="37"/>
      <c r="I27" s="37" t="s">
        <v>38</v>
      </c>
      <c r="J27" s="37">
        <v>1380</v>
      </c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 t="s">
        <v>39</v>
      </c>
    </row>
    <row r="28" spans="1:26" s="4" customFormat="1" ht="72" x14ac:dyDescent="0.2">
      <c r="A28" s="34">
        <v>4</v>
      </c>
      <c r="B28" s="35" t="s">
        <v>40</v>
      </c>
      <c r="C28" s="36" t="s">
        <v>41</v>
      </c>
      <c r="D28" s="37">
        <v>5353.19</v>
      </c>
      <c r="E28" s="38"/>
      <c r="F28" s="37" t="s">
        <v>42</v>
      </c>
      <c r="G28" s="37">
        <v>62</v>
      </c>
      <c r="H28" s="37"/>
      <c r="I28" s="37" t="s">
        <v>43</v>
      </c>
      <c r="J28" s="37">
        <v>384</v>
      </c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 t="s">
        <v>44</v>
      </c>
      <c r="V28" s="22"/>
      <c r="W28" s="22"/>
      <c r="X28" s="22"/>
      <c r="Y28" s="22"/>
      <c r="Z28" s="22"/>
    </row>
    <row r="29" spans="1:26" s="4" customFormat="1" ht="48" x14ac:dyDescent="0.2">
      <c r="A29" s="34">
        <v>5</v>
      </c>
      <c r="B29" s="35" t="s">
        <v>45</v>
      </c>
      <c r="C29" s="36" t="s">
        <v>46</v>
      </c>
      <c r="D29" s="37">
        <v>1431.41</v>
      </c>
      <c r="E29" s="38" t="s">
        <v>47</v>
      </c>
      <c r="F29" s="37" t="s">
        <v>48</v>
      </c>
      <c r="G29" s="37">
        <v>315</v>
      </c>
      <c r="H29" s="37" t="s">
        <v>49</v>
      </c>
      <c r="I29" s="37" t="s">
        <v>50</v>
      </c>
      <c r="J29" s="37">
        <v>1219</v>
      </c>
      <c r="K29" s="38" t="s">
        <v>51</v>
      </c>
      <c r="L29" s="38"/>
      <c r="M29" s="38"/>
      <c r="N29" s="38"/>
      <c r="O29" s="38"/>
      <c r="P29" s="38"/>
      <c r="Q29" s="38"/>
      <c r="R29" s="38"/>
      <c r="S29" s="38"/>
      <c r="T29" s="38"/>
      <c r="U29" s="38" t="s">
        <v>52</v>
      </c>
      <c r="V29" s="22"/>
      <c r="W29" s="22"/>
      <c r="X29" s="22"/>
      <c r="Y29" s="22"/>
      <c r="Z29" s="22"/>
    </row>
    <row r="30" spans="1:26" s="4" customFormat="1" ht="84" x14ac:dyDescent="0.2">
      <c r="A30" s="34">
        <v>6</v>
      </c>
      <c r="B30" s="35" t="s">
        <v>53</v>
      </c>
      <c r="C30" s="36" t="s">
        <v>54</v>
      </c>
      <c r="D30" s="37">
        <v>921.46</v>
      </c>
      <c r="E30" s="38">
        <v>921.46</v>
      </c>
      <c r="F30" s="37"/>
      <c r="G30" s="37">
        <v>81</v>
      </c>
      <c r="H30" s="37">
        <v>81</v>
      </c>
      <c r="I30" s="37"/>
      <c r="J30" s="37">
        <v>1165</v>
      </c>
      <c r="K30" s="38">
        <v>1165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22"/>
      <c r="W30" s="22"/>
      <c r="X30" s="22"/>
      <c r="Y30" s="22"/>
      <c r="Z30" s="22"/>
    </row>
    <row r="31" spans="1:26" s="4" customFormat="1" ht="48" x14ac:dyDescent="0.2">
      <c r="A31" s="34">
        <v>7</v>
      </c>
      <c r="B31" s="35" t="s">
        <v>55</v>
      </c>
      <c r="C31" s="36" t="s">
        <v>56</v>
      </c>
      <c r="D31" s="37">
        <v>117</v>
      </c>
      <c r="E31" s="38" t="s">
        <v>57</v>
      </c>
      <c r="F31" s="37"/>
      <c r="G31" s="37">
        <v>1133</v>
      </c>
      <c r="H31" s="37" t="s">
        <v>58</v>
      </c>
      <c r="I31" s="37"/>
      <c r="J31" s="37">
        <v>3376</v>
      </c>
      <c r="K31" s="38" t="s">
        <v>59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22"/>
      <c r="W31" s="22"/>
      <c r="X31" s="22"/>
      <c r="Y31" s="22"/>
      <c r="Z31" s="22"/>
    </row>
    <row r="32" spans="1:26" s="24" customFormat="1" ht="72" x14ac:dyDescent="0.2">
      <c r="A32" s="34">
        <v>8</v>
      </c>
      <c r="B32" s="35" t="s">
        <v>60</v>
      </c>
      <c r="C32" s="36" t="s">
        <v>61</v>
      </c>
      <c r="D32" s="37">
        <v>367.67</v>
      </c>
      <c r="E32" s="38"/>
      <c r="F32" s="37" t="s">
        <v>62</v>
      </c>
      <c r="G32" s="37">
        <v>19</v>
      </c>
      <c r="H32" s="37"/>
      <c r="I32" s="37" t="s">
        <v>63</v>
      </c>
      <c r="J32" s="37">
        <v>163</v>
      </c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 t="s">
        <v>64</v>
      </c>
      <c r="V32" s="22"/>
      <c r="W32" s="22"/>
      <c r="X32" s="22"/>
      <c r="Y32" s="22"/>
      <c r="Z32" s="22"/>
    </row>
    <row r="33" spans="1:26" ht="48" x14ac:dyDescent="0.2">
      <c r="A33" s="34">
        <v>9</v>
      </c>
      <c r="B33" s="35" t="s">
        <v>65</v>
      </c>
      <c r="C33" s="36" t="s">
        <v>66</v>
      </c>
      <c r="D33" s="37">
        <v>334.97</v>
      </c>
      <c r="E33" s="38">
        <v>135.07</v>
      </c>
      <c r="F33" s="37" t="s">
        <v>67</v>
      </c>
      <c r="G33" s="37">
        <v>207</v>
      </c>
      <c r="H33" s="37">
        <v>83</v>
      </c>
      <c r="I33" s="37" t="s">
        <v>68</v>
      </c>
      <c r="J33" s="37">
        <v>2077</v>
      </c>
      <c r="K33" s="38">
        <v>1200</v>
      </c>
      <c r="L33" s="38"/>
      <c r="M33" s="38"/>
      <c r="N33" s="38"/>
      <c r="O33" s="38"/>
      <c r="P33" s="38"/>
      <c r="Q33" s="38"/>
      <c r="R33" s="38"/>
      <c r="S33" s="38"/>
      <c r="T33" s="38"/>
      <c r="U33" s="38" t="s">
        <v>69</v>
      </c>
      <c r="V33" s="22"/>
      <c r="W33" s="22"/>
      <c r="X33" s="22"/>
      <c r="Y33" s="22"/>
      <c r="Z33" s="22"/>
    </row>
    <row r="34" spans="1:26" ht="60" x14ac:dyDescent="0.2">
      <c r="A34" s="34">
        <v>10</v>
      </c>
      <c r="B34" s="35" t="s">
        <v>70</v>
      </c>
      <c r="C34" s="36" t="s">
        <v>71</v>
      </c>
      <c r="D34" s="37">
        <v>4.9800000000000004</v>
      </c>
      <c r="E34" s="38"/>
      <c r="F34" s="37">
        <v>4.9800000000000004</v>
      </c>
      <c r="G34" s="37">
        <v>96</v>
      </c>
      <c r="H34" s="37"/>
      <c r="I34" s="37">
        <v>96</v>
      </c>
      <c r="J34" s="37">
        <v>725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>
        <v>725</v>
      </c>
      <c r="V34" s="22"/>
      <c r="W34" s="22"/>
      <c r="X34" s="22"/>
      <c r="Y34" s="22"/>
      <c r="Z34" s="22"/>
    </row>
    <row r="35" spans="1:26" ht="36" x14ac:dyDescent="0.2">
      <c r="A35" s="34">
        <v>11</v>
      </c>
      <c r="B35" s="35" t="s">
        <v>72</v>
      </c>
      <c r="C35" s="36" t="s">
        <v>73</v>
      </c>
      <c r="D35" s="37">
        <v>398.5</v>
      </c>
      <c r="E35" s="38" t="s">
        <v>74</v>
      </c>
      <c r="F35" s="37" t="s">
        <v>75</v>
      </c>
      <c r="G35" s="37">
        <v>4</v>
      </c>
      <c r="H35" s="37"/>
      <c r="I35" s="37" t="s">
        <v>76</v>
      </c>
      <c r="J35" s="37">
        <v>39</v>
      </c>
      <c r="K35" s="38">
        <v>6</v>
      </c>
      <c r="L35" s="38"/>
      <c r="M35" s="38"/>
      <c r="N35" s="38"/>
      <c r="O35" s="38"/>
      <c r="P35" s="38"/>
      <c r="Q35" s="38"/>
      <c r="R35" s="38"/>
      <c r="S35" s="38"/>
      <c r="T35" s="38"/>
      <c r="U35" s="38" t="s">
        <v>77</v>
      </c>
      <c r="V35" s="22"/>
      <c r="W35" s="22"/>
      <c r="X35" s="22"/>
      <c r="Y35" s="22"/>
      <c r="Z35" s="22"/>
    </row>
    <row r="36" spans="1:26" ht="72" x14ac:dyDescent="0.2">
      <c r="A36" s="34">
        <v>12</v>
      </c>
      <c r="B36" s="35" t="s">
        <v>78</v>
      </c>
      <c r="C36" s="36" t="s">
        <v>71</v>
      </c>
      <c r="D36" s="37">
        <v>8.33</v>
      </c>
      <c r="E36" s="38"/>
      <c r="F36" s="37">
        <v>8.33</v>
      </c>
      <c r="G36" s="37">
        <v>160</v>
      </c>
      <c r="H36" s="37"/>
      <c r="I36" s="37">
        <v>160</v>
      </c>
      <c r="J36" s="37">
        <v>753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>
        <v>753</v>
      </c>
      <c r="V36" s="22"/>
      <c r="W36" s="22"/>
      <c r="X36" s="22"/>
      <c r="Y36" s="22"/>
      <c r="Z36" s="22"/>
    </row>
    <row r="37" spans="1:26" ht="60" x14ac:dyDescent="0.2">
      <c r="A37" s="34">
        <v>13</v>
      </c>
      <c r="B37" s="35" t="s">
        <v>79</v>
      </c>
      <c r="C37" s="36" t="s">
        <v>80</v>
      </c>
      <c r="D37" s="37">
        <v>467.82</v>
      </c>
      <c r="E37" s="38" t="s">
        <v>81</v>
      </c>
      <c r="F37" s="37" t="s">
        <v>82</v>
      </c>
      <c r="G37" s="37">
        <v>54</v>
      </c>
      <c r="H37" s="37" t="s">
        <v>83</v>
      </c>
      <c r="I37" s="37" t="s">
        <v>84</v>
      </c>
      <c r="J37" s="37">
        <v>613</v>
      </c>
      <c r="K37" s="38" t="s">
        <v>85</v>
      </c>
      <c r="L37" s="38"/>
      <c r="M37" s="38"/>
      <c r="N37" s="38"/>
      <c r="O37" s="38"/>
      <c r="P37" s="38"/>
      <c r="Q37" s="38"/>
      <c r="R37" s="38"/>
      <c r="S37" s="38"/>
      <c r="T37" s="38"/>
      <c r="U37" s="38" t="s">
        <v>86</v>
      </c>
      <c r="V37" s="22"/>
      <c r="W37" s="22"/>
      <c r="X37" s="22"/>
      <c r="Y37" s="22"/>
      <c r="Z37" s="22"/>
    </row>
    <row r="38" spans="1:26" ht="36" x14ac:dyDescent="0.2">
      <c r="A38" s="34">
        <v>14</v>
      </c>
      <c r="B38" s="35" t="s">
        <v>87</v>
      </c>
      <c r="C38" s="36" t="s">
        <v>88</v>
      </c>
      <c r="D38" s="37">
        <v>66</v>
      </c>
      <c r="E38" s="38" t="s">
        <v>89</v>
      </c>
      <c r="F38" s="37"/>
      <c r="G38" s="37">
        <v>33</v>
      </c>
      <c r="H38" s="37" t="s">
        <v>90</v>
      </c>
      <c r="I38" s="37"/>
      <c r="J38" s="37">
        <v>198</v>
      </c>
      <c r="K38" s="38" t="s">
        <v>91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22"/>
      <c r="W38" s="22"/>
      <c r="X38" s="22"/>
      <c r="Y38" s="22"/>
      <c r="Z38" s="22"/>
    </row>
    <row r="39" spans="1:26" ht="36" x14ac:dyDescent="0.2">
      <c r="A39" s="34">
        <v>15</v>
      </c>
      <c r="B39" s="35" t="s">
        <v>92</v>
      </c>
      <c r="C39" s="36" t="s">
        <v>93</v>
      </c>
      <c r="D39" s="37">
        <v>1232.94</v>
      </c>
      <c r="E39" s="38" t="s">
        <v>94</v>
      </c>
      <c r="F39" s="37"/>
      <c r="G39" s="37">
        <v>25</v>
      </c>
      <c r="H39" s="37" t="s">
        <v>95</v>
      </c>
      <c r="I39" s="37"/>
      <c r="J39" s="37">
        <v>285</v>
      </c>
      <c r="K39" s="38" t="s">
        <v>96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22"/>
      <c r="W39" s="22"/>
      <c r="X39" s="22"/>
      <c r="Y39" s="22"/>
      <c r="Z39" s="22"/>
    </row>
    <row r="40" spans="1:26" ht="36" x14ac:dyDescent="0.2">
      <c r="A40" s="34">
        <v>16</v>
      </c>
      <c r="B40" s="35" t="s">
        <v>97</v>
      </c>
      <c r="C40" s="36">
        <v>2</v>
      </c>
      <c r="D40" s="37">
        <v>99.9</v>
      </c>
      <c r="E40" s="38" t="s">
        <v>98</v>
      </c>
      <c r="F40" s="37"/>
      <c r="G40" s="37">
        <v>200</v>
      </c>
      <c r="H40" s="37" t="s">
        <v>99</v>
      </c>
      <c r="I40" s="37"/>
      <c r="J40" s="37">
        <v>637</v>
      </c>
      <c r="K40" s="38" t="s">
        <v>100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22"/>
      <c r="W40" s="22"/>
      <c r="X40" s="22"/>
      <c r="Y40" s="22"/>
      <c r="Z40" s="22"/>
    </row>
    <row r="41" spans="1:26" ht="17.850000000000001" customHeight="1" x14ac:dyDescent="0.2">
      <c r="A41" s="50" t="s">
        <v>101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22"/>
      <c r="W41" s="22"/>
      <c r="X41" s="22"/>
      <c r="Y41" s="22"/>
      <c r="Z41" s="22"/>
    </row>
    <row r="42" spans="1:26" ht="60" x14ac:dyDescent="0.2">
      <c r="A42" s="34">
        <v>17</v>
      </c>
      <c r="B42" s="35" t="s">
        <v>31</v>
      </c>
      <c r="C42" s="36" t="s">
        <v>102</v>
      </c>
      <c r="D42" s="37">
        <v>2934.34</v>
      </c>
      <c r="E42" s="38">
        <v>2934.34</v>
      </c>
      <c r="F42" s="37"/>
      <c r="G42" s="37">
        <v>100</v>
      </c>
      <c r="H42" s="37">
        <v>100</v>
      </c>
      <c r="I42" s="37"/>
      <c r="J42" s="37">
        <v>1433</v>
      </c>
      <c r="K42" s="38">
        <v>1433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22"/>
      <c r="W42" s="22"/>
      <c r="X42" s="22"/>
      <c r="Y42" s="22"/>
      <c r="Z42" s="22"/>
    </row>
    <row r="43" spans="1:26" ht="120" x14ac:dyDescent="0.2">
      <c r="A43" s="34">
        <v>18</v>
      </c>
      <c r="B43" s="35" t="s">
        <v>103</v>
      </c>
      <c r="C43" s="36" t="s">
        <v>104</v>
      </c>
      <c r="D43" s="37">
        <v>35884.480000000003</v>
      </c>
      <c r="E43" s="38">
        <v>18587.8</v>
      </c>
      <c r="F43" s="37" t="s">
        <v>105</v>
      </c>
      <c r="G43" s="37">
        <v>57</v>
      </c>
      <c r="H43" s="37">
        <v>30</v>
      </c>
      <c r="I43" s="37" t="s">
        <v>106</v>
      </c>
      <c r="J43" s="37">
        <v>580</v>
      </c>
      <c r="K43" s="38">
        <v>427</v>
      </c>
      <c r="L43" s="38"/>
      <c r="M43" s="38"/>
      <c r="N43" s="38"/>
      <c r="O43" s="38"/>
      <c r="P43" s="38"/>
      <c r="Q43" s="38"/>
      <c r="R43" s="38"/>
      <c r="S43" s="38"/>
      <c r="T43" s="38"/>
      <c r="U43" s="38" t="s">
        <v>107</v>
      </c>
      <c r="V43" s="22"/>
      <c r="W43" s="22"/>
      <c r="X43" s="22"/>
      <c r="Y43" s="22"/>
      <c r="Z43" s="22"/>
    </row>
    <row r="44" spans="1:26" ht="84" x14ac:dyDescent="0.2">
      <c r="A44" s="34">
        <v>19</v>
      </c>
      <c r="B44" s="35" t="s">
        <v>108</v>
      </c>
      <c r="C44" s="36">
        <v>1.6</v>
      </c>
      <c r="D44" s="37">
        <v>1320</v>
      </c>
      <c r="E44" s="38" t="s">
        <v>109</v>
      </c>
      <c r="F44" s="37"/>
      <c r="G44" s="37">
        <v>2112</v>
      </c>
      <c r="H44" s="37" t="s">
        <v>110</v>
      </c>
      <c r="I44" s="37"/>
      <c r="J44" s="37">
        <v>15189</v>
      </c>
      <c r="K44" s="38" t="s">
        <v>111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22"/>
      <c r="W44" s="22"/>
      <c r="X44" s="22"/>
      <c r="Y44" s="22"/>
      <c r="Z44" s="22"/>
    </row>
    <row r="45" spans="1:26" ht="60" x14ac:dyDescent="0.2">
      <c r="A45" s="34">
        <v>20</v>
      </c>
      <c r="B45" s="35" t="s">
        <v>112</v>
      </c>
      <c r="C45" s="36" t="s">
        <v>113</v>
      </c>
      <c r="D45" s="37">
        <v>162.26</v>
      </c>
      <c r="E45" s="38">
        <v>105.37</v>
      </c>
      <c r="F45" s="37" t="s">
        <v>114</v>
      </c>
      <c r="G45" s="37">
        <v>13</v>
      </c>
      <c r="H45" s="37">
        <v>8</v>
      </c>
      <c r="I45" s="37">
        <v>5</v>
      </c>
      <c r="J45" s="37">
        <v>143</v>
      </c>
      <c r="K45" s="38">
        <v>121</v>
      </c>
      <c r="L45" s="38"/>
      <c r="M45" s="38"/>
      <c r="N45" s="38"/>
      <c r="O45" s="38"/>
      <c r="P45" s="38"/>
      <c r="Q45" s="38"/>
      <c r="R45" s="38"/>
      <c r="S45" s="38"/>
      <c r="T45" s="38"/>
      <c r="U45" s="38" t="s">
        <v>115</v>
      </c>
      <c r="V45" s="22"/>
      <c r="W45" s="22"/>
      <c r="X45" s="22"/>
      <c r="Y45" s="22"/>
      <c r="Z45" s="22"/>
    </row>
    <row r="46" spans="1:26" ht="60" x14ac:dyDescent="0.2">
      <c r="A46" s="34">
        <v>21</v>
      </c>
      <c r="B46" s="35" t="s">
        <v>116</v>
      </c>
      <c r="C46" s="36" t="s">
        <v>117</v>
      </c>
      <c r="D46" s="37">
        <v>69</v>
      </c>
      <c r="E46" s="38" t="s">
        <v>118</v>
      </c>
      <c r="F46" s="37"/>
      <c r="G46" s="37">
        <v>56</v>
      </c>
      <c r="H46" s="37" t="s">
        <v>119</v>
      </c>
      <c r="I46" s="37"/>
      <c r="J46" s="37">
        <v>264</v>
      </c>
      <c r="K46" s="38" t="s">
        <v>120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22"/>
      <c r="W46" s="22"/>
      <c r="X46" s="22"/>
      <c r="Y46" s="22"/>
      <c r="Z46" s="22"/>
    </row>
    <row r="47" spans="1:26" ht="36" x14ac:dyDescent="0.2">
      <c r="A47" s="34">
        <v>22</v>
      </c>
      <c r="B47" s="35" t="s">
        <v>121</v>
      </c>
      <c r="C47" s="36" t="s">
        <v>122</v>
      </c>
      <c r="D47" s="37">
        <v>2067.9499999999998</v>
      </c>
      <c r="E47" s="38"/>
      <c r="F47" s="37">
        <v>2067.9499999999998</v>
      </c>
      <c r="G47" s="37">
        <v>234</v>
      </c>
      <c r="H47" s="37"/>
      <c r="I47" s="37">
        <v>234</v>
      </c>
      <c r="J47" s="37">
        <v>1267</v>
      </c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>
        <v>1267</v>
      </c>
      <c r="V47" s="22"/>
      <c r="W47" s="22"/>
      <c r="X47" s="22"/>
      <c r="Y47" s="22"/>
      <c r="Z47" s="22"/>
    </row>
    <row r="48" spans="1:26" ht="60" x14ac:dyDescent="0.2">
      <c r="A48" s="34">
        <v>23</v>
      </c>
      <c r="B48" s="35" t="s">
        <v>79</v>
      </c>
      <c r="C48" s="36" t="s">
        <v>123</v>
      </c>
      <c r="D48" s="37">
        <v>467.82</v>
      </c>
      <c r="E48" s="38" t="s">
        <v>81</v>
      </c>
      <c r="F48" s="37" t="s">
        <v>82</v>
      </c>
      <c r="G48" s="37">
        <v>24</v>
      </c>
      <c r="H48" s="37" t="s">
        <v>124</v>
      </c>
      <c r="I48" s="37">
        <v>4</v>
      </c>
      <c r="J48" s="37">
        <v>278</v>
      </c>
      <c r="K48" s="38" t="s">
        <v>125</v>
      </c>
      <c r="L48" s="38"/>
      <c r="M48" s="38"/>
      <c r="N48" s="38"/>
      <c r="O48" s="38"/>
      <c r="P48" s="38"/>
      <c r="Q48" s="38"/>
      <c r="R48" s="38"/>
      <c r="S48" s="38"/>
      <c r="T48" s="38"/>
      <c r="U48" s="38" t="s">
        <v>126</v>
      </c>
      <c r="V48" s="22"/>
      <c r="W48" s="22"/>
      <c r="X48" s="22"/>
      <c r="Y48" s="22"/>
      <c r="Z48" s="22"/>
    </row>
    <row r="49" spans="1:26" ht="36" x14ac:dyDescent="0.2">
      <c r="A49" s="34">
        <v>24</v>
      </c>
      <c r="B49" s="35" t="s">
        <v>87</v>
      </c>
      <c r="C49" s="36" t="s">
        <v>127</v>
      </c>
      <c r="D49" s="37">
        <v>66</v>
      </c>
      <c r="E49" s="38" t="s">
        <v>89</v>
      </c>
      <c r="F49" s="37"/>
      <c r="G49" s="37">
        <v>15</v>
      </c>
      <c r="H49" s="37" t="s">
        <v>128</v>
      </c>
      <c r="I49" s="37"/>
      <c r="J49" s="37">
        <v>90</v>
      </c>
      <c r="K49" s="38" t="s">
        <v>129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22"/>
      <c r="W49" s="22"/>
      <c r="X49" s="22"/>
      <c r="Y49" s="22"/>
      <c r="Z49" s="22"/>
    </row>
    <row r="50" spans="1:26" ht="72" x14ac:dyDescent="0.2">
      <c r="A50" s="34">
        <v>25</v>
      </c>
      <c r="B50" s="35" t="s">
        <v>60</v>
      </c>
      <c r="C50" s="36" t="s">
        <v>130</v>
      </c>
      <c r="D50" s="37">
        <v>367.67</v>
      </c>
      <c r="E50" s="38"/>
      <c r="F50" s="37" t="s">
        <v>62</v>
      </c>
      <c r="G50" s="37">
        <v>1</v>
      </c>
      <c r="H50" s="37"/>
      <c r="I50" s="37">
        <v>1</v>
      </c>
      <c r="J50" s="37">
        <v>10</v>
      </c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 t="s">
        <v>131</v>
      </c>
      <c r="V50" s="22"/>
      <c r="W50" s="22"/>
      <c r="X50" s="22"/>
      <c r="Y50" s="22"/>
      <c r="Z50" s="22"/>
    </row>
    <row r="51" spans="1:26" ht="17.850000000000001" customHeight="1" x14ac:dyDescent="0.2">
      <c r="A51" s="50" t="s">
        <v>132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22"/>
      <c r="W51" s="22"/>
      <c r="X51" s="22"/>
      <c r="Y51" s="22"/>
      <c r="Z51" s="22"/>
    </row>
    <row r="52" spans="1:26" ht="84" x14ac:dyDescent="0.2">
      <c r="A52" s="34">
        <v>26</v>
      </c>
      <c r="B52" s="35" t="s">
        <v>133</v>
      </c>
      <c r="C52" s="36" t="s">
        <v>134</v>
      </c>
      <c r="D52" s="37">
        <v>134.15</v>
      </c>
      <c r="E52" s="38">
        <v>134.15</v>
      </c>
      <c r="F52" s="37"/>
      <c r="G52" s="37">
        <v>4</v>
      </c>
      <c r="H52" s="37">
        <v>4</v>
      </c>
      <c r="I52" s="37"/>
      <c r="J52" s="37">
        <v>58</v>
      </c>
      <c r="K52" s="38">
        <v>58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22"/>
      <c r="W52" s="22"/>
      <c r="X52" s="22"/>
      <c r="Y52" s="22"/>
      <c r="Z52" s="22"/>
    </row>
    <row r="53" spans="1:26" ht="84" x14ac:dyDescent="0.2">
      <c r="A53" s="34">
        <v>27</v>
      </c>
      <c r="B53" s="35" t="s">
        <v>133</v>
      </c>
      <c r="C53" s="36" t="s">
        <v>134</v>
      </c>
      <c r="D53" s="37">
        <v>80.489999999999995</v>
      </c>
      <c r="E53" s="38">
        <v>80.489999999999995</v>
      </c>
      <c r="F53" s="37"/>
      <c r="G53" s="37">
        <v>2</v>
      </c>
      <c r="H53" s="37">
        <v>2</v>
      </c>
      <c r="I53" s="37"/>
      <c r="J53" s="37">
        <v>35</v>
      </c>
      <c r="K53" s="38">
        <v>35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22"/>
      <c r="W53" s="22"/>
      <c r="X53" s="22"/>
      <c r="Y53" s="22"/>
      <c r="Z53" s="22"/>
    </row>
    <row r="54" spans="1:26" ht="17.850000000000001" customHeight="1" x14ac:dyDescent="0.2">
      <c r="A54" s="50" t="s">
        <v>135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22"/>
      <c r="W54" s="22"/>
      <c r="X54" s="22"/>
      <c r="Y54" s="22"/>
      <c r="Z54" s="22"/>
    </row>
    <row r="55" spans="1:26" ht="120" x14ac:dyDescent="0.2">
      <c r="A55" s="34">
        <v>28</v>
      </c>
      <c r="B55" s="35" t="s">
        <v>103</v>
      </c>
      <c r="C55" s="36" t="s">
        <v>104</v>
      </c>
      <c r="D55" s="37">
        <v>21530.69</v>
      </c>
      <c r="E55" s="38">
        <v>11152.68</v>
      </c>
      <c r="F55" s="37" t="s">
        <v>136</v>
      </c>
      <c r="G55" s="37">
        <v>34</v>
      </c>
      <c r="H55" s="37">
        <v>18</v>
      </c>
      <c r="I55" s="37" t="s">
        <v>137</v>
      </c>
      <c r="J55" s="37">
        <v>348</v>
      </c>
      <c r="K55" s="38">
        <v>256</v>
      </c>
      <c r="L55" s="38"/>
      <c r="M55" s="38"/>
      <c r="N55" s="38"/>
      <c r="O55" s="38"/>
      <c r="P55" s="38"/>
      <c r="Q55" s="38"/>
      <c r="R55" s="38"/>
      <c r="S55" s="38"/>
      <c r="T55" s="38"/>
      <c r="U55" s="38" t="s">
        <v>138</v>
      </c>
      <c r="V55" s="22"/>
      <c r="W55" s="22"/>
      <c r="X55" s="22"/>
      <c r="Y55" s="22"/>
      <c r="Z55" s="22"/>
    </row>
    <row r="56" spans="1:26" ht="84" x14ac:dyDescent="0.2">
      <c r="A56" s="39">
        <v>29</v>
      </c>
      <c r="B56" s="40" t="s">
        <v>108</v>
      </c>
      <c r="C56" s="41" t="s">
        <v>139</v>
      </c>
      <c r="D56" s="42">
        <v>1320</v>
      </c>
      <c r="E56" s="43" t="s">
        <v>109</v>
      </c>
      <c r="F56" s="42"/>
      <c r="G56" s="42">
        <v>-1901</v>
      </c>
      <c r="H56" s="42" t="s">
        <v>140</v>
      </c>
      <c r="I56" s="42"/>
      <c r="J56" s="42">
        <v>-13670</v>
      </c>
      <c r="K56" s="43" t="s">
        <v>141</v>
      </c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22"/>
      <c r="W56" s="22"/>
      <c r="X56" s="22"/>
      <c r="Y56" s="22"/>
      <c r="Z56" s="22"/>
    </row>
    <row r="57" spans="1:26" ht="21" customHeight="1" x14ac:dyDescent="0.2">
      <c r="A57" s="52" t="s">
        <v>142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22"/>
      <c r="W57" s="22"/>
      <c r="X57" s="22"/>
      <c r="Y57" s="22"/>
      <c r="Z57" s="22"/>
    </row>
    <row r="58" spans="1:26" ht="17.850000000000001" customHeight="1" x14ac:dyDescent="0.2">
      <c r="A58" s="50" t="s">
        <v>143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22"/>
      <c r="W58" s="22"/>
      <c r="X58" s="22"/>
      <c r="Y58" s="22"/>
      <c r="Z58" s="22"/>
    </row>
    <row r="59" spans="1:26" ht="60" x14ac:dyDescent="0.2">
      <c r="A59" s="34">
        <v>30</v>
      </c>
      <c r="B59" s="35" t="s">
        <v>144</v>
      </c>
      <c r="C59" s="36">
        <v>1</v>
      </c>
      <c r="D59" s="37">
        <v>212.58</v>
      </c>
      <c r="E59" s="38" t="s">
        <v>145</v>
      </c>
      <c r="F59" s="37">
        <v>15.14</v>
      </c>
      <c r="G59" s="37">
        <v>213</v>
      </c>
      <c r="H59" s="37" t="s">
        <v>146</v>
      </c>
      <c r="I59" s="37">
        <v>15</v>
      </c>
      <c r="J59" s="37">
        <v>649</v>
      </c>
      <c r="K59" s="38" t="s">
        <v>147</v>
      </c>
      <c r="L59" s="38"/>
      <c r="M59" s="38"/>
      <c r="N59" s="38"/>
      <c r="O59" s="38"/>
      <c r="P59" s="38"/>
      <c r="Q59" s="38"/>
      <c r="R59" s="38"/>
      <c r="S59" s="38"/>
      <c r="T59" s="38"/>
      <c r="U59" s="38">
        <v>47</v>
      </c>
      <c r="V59" s="22"/>
      <c r="W59" s="22"/>
      <c r="X59" s="22"/>
      <c r="Y59" s="22"/>
      <c r="Z59" s="22"/>
    </row>
    <row r="60" spans="1:26" ht="36" x14ac:dyDescent="0.2">
      <c r="A60" s="34">
        <v>31</v>
      </c>
      <c r="B60" s="35" t="s">
        <v>148</v>
      </c>
      <c r="C60" s="36">
        <v>1</v>
      </c>
      <c r="D60" s="37">
        <v>709.45</v>
      </c>
      <c r="E60" s="38" t="s">
        <v>149</v>
      </c>
      <c r="F60" s="37"/>
      <c r="G60" s="37">
        <v>709</v>
      </c>
      <c r="H60" s="37" t="s">
        <v>150</v>
      </c>
      <c r="I60" s="37"/>
      <c r="J60" s="37">
        <v>4597</v>
      </c>
      <c r="K60" s="38" t="s">
        <v>151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22"/>
      <c r="W60" s="22"/>
      <c r="X60" s="22"/>
      <c r="Y60" s="22"/>
      <c r="Z60" s="22"/>
    </row>
    <row r="61" spans="1:26" ht="17.850000000000001" customHeight="1" x14ac:dyDescent="0.2">
      <c r="A61" s="50" t="s">
        <v>152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22"/>
      <c r="W61" s="22"/>
      <c r="X61" s="22"/>
      <c r="Y61" s="22"/>
      <c r="Z61" s="22"/>
    </row>
    <row r="62" spans="1:26" ht="60" x14ac:dyDescent="0.2">
      <c r="A62" s="34">
        <v>32</v>
      </c>
      <c r="B62" s="35" t="s">
        <v>153</v>
      </c>
      <c r="C62" s="36" t="s">
        <v>154</v>
      </c>
      <c r="D62" s="37">
        <v>11.42</v>
      </c>
      <c r="E62" s="38">
        <v>11.42</v>
      </c>
      <c r="F62" s="37"/>
      <c r="G62" s="37">
        <v>2</v>
      </c>
      <c r="H62" s="37">
        <v>2</v>
      </c>
      <c r="I62" s="37"/>
      <c r="J62" s="37">
        <v>25</v>
      </c>
      <c r="K62" s="38">
        <v>25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22"/>
      <c r="W62" s="22"/>
      <c r="X62" s="22"/>
      <c r="Y62" s="22"/>
      <c r="Z62" s="22"/>
    </row>
    <row r="63" spans="1:26" ht="72" x14ac:dyDescent="0.2">
      <c r="A63" s="34">
        <v>33</v>
      </c>
      <c r="B63" s="35" t="s">
        <v>155</v>
      </c>
      <c r="C63" s="36" t="s">
        <v>156</v>
      </c>
      <c r="D63" s="37">
        <v>30.52</v>
      </c>
      <c r="E63" s="38" t="s">
        <v>157</v>
      </c>
      <c r="F63" s="37"/>
      <c r="G63" s="37">
        <v>476</v>
      </c>
      <c r="H63" s="37" t="s">
        <v>158</v>
      </c>
      <c r="I63" s="37"/>
      <c r="J63" s="37">
        <v>2046</v>
      </c>
      <c r="K63" s="38" t="s">
        <v>159</v>
      </c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22"/>
      <c r="W63" s="22"/>
      <c r="X63" s="22"/>
      <c r="Y63" s="22"/>
      <c r="Z63" s="22"/>
    </row>
    <row r="64" spans="1:26" ht="48" x14ac:dyDescent="0.2">
      <c r="A64" s="34">
        <v>34</v>
      </c>
      <c r="B64" s="35" t="s">
        <v>160</v>
      </c>
      <c r="C64" s="36">
        <v>1</v>
      </c>
      <c r="D64" s="37">
        <v>212.58</v>
      </c>
      <c r="E64" s="38" t="s">
        <v>145</v>
      </c>
      <c r="F64" s="37">
        <v>15.14</v>
      </c>
      <c r="G64" s="37">
        <v>213</v>
      </c>
      <c r="H64" s="37" t="s">
        <v>146</v>
      </c>
      <c r="I64" s="37">
        <v>15</v>
      </c>
      <c r="J64" s="37">
        <v>649</v>
      </c>
      <c r="K64" s="38" t="s">
        <v>147</v>
      </c>
      <c r="L64" s="38"/>
      <c r="M64" s="38"/>
      <c r="N64" s="38"/>
      <c r="O64" s="38"/>
      <c r="P64" s="38"/>
      <c r="Q64" s="38"/>
      <c r="R64" s="38"/>
      <c r="S64" s="38"/>
      <c r="T64" s="38"/>
      <c r="U64" s="38">
        <v>47</v>
      </c>
      <c r="V64" s="22"/>
      <c r="W64" s="22"/>
      <c r="X64" s="22"/>
      <c r="Y64" s="22"/>
      <c r="Z64" s="22"/>
    </row>
    <row r="65" spans="1:26" ht="60" x14ac:dyDescent="0.2">
      <c r="A65" s="34">
        <v>35</v>
      </c>
      <c r="B65" s="35" t="s">
        <v>161</v>
      </c>
      <c r="C65" s="36">
        <v>1</v>
      </c>
      <c r="D65" s="37">
        <v>26.36</v>
      </c>
      <c r="E65" s="38" t="s">
        <v>162</v>
      </c>
      <c r="F65" s="37"/>
      <c r="G65" s="37">
        <v>26</v>
      </c>
      <c r="H65" s="37" t="s">
        <v>163</v>
      </c>
      <c r="I65" s="37"/>
      <c r="J65" s="37">
        <v>68</v>
      </c>
      <c r="K65" s="38" t="s">
        <v>164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22"/>
      <c r="W65" s="22"/>
      <c r="X65" s="22"/>
      <c r="Y65" s="22"/>
      <c r="Z65" s="22"/>
    </row>
    <row r="66" spans="1:26" ht="72" x14ac:dyDescent="0.2">
      <c r="A66" s="34">
        <v>36</v>
      </c>
      <c r="B66" s="35" t="s">
        <v>165</v>
      </c>
      <c r="C66" s="36" t="s">
        <v>166</v>
      </c>
      <c r="D66" s="37">
        <v>504.31</v>
      </c>
      <c r="E66" s="38" t="s">
        <v>167</v>
      </c>
      <c r="F66" s="37" t="s">
        <v>168</v>
      </c>
      <c r="G66" s="37">
        <v>8</v>
      </c>
      <c r="H66" s="37" t="s">
        <v>169</v>
      </c>
      <c r="I66" s="37" t="s">
        <v>170</v>
      </c>
      <c r="J66" s="37">
        <v>55</v>
      </c>
      <c r="K66" s="38">
        <v>20</v>
      </c>
      <c r="L66" s="38"/>
      <c r="M66" s="38"/>
      <c r="N66" s="38"/>
      <c r="O66" s="38"/>
      <c r="P66" s="38"/>
      <c r="Q66" s="38"/>
      <c r="R66" s="38"/>
      <c r="S66" s="38"/>
      <c r="T66" s="38"/>
      <c r="U66" s="38" t="s">
        <v>171</v>
      </c>
      <c r="V66" s="22"/>
      <c r="W66" s="22"/>
      <c r="X66" s="22"/>
      <c r="Y66" s="22"/>
      <c r="Z66" s="22"/>
    </row>
    <row r="67" spans="1:26" ht="36" x14ac:dyDescent="0.2">
      <c r="A67" s="34">
        <v>37</v>
      </c>
      <c r="B67" s="35" t="s">
        <v>172</v>
      </c>
      <c r="C67" s="36">
        <v>15.5</v>
      </c>
      <c r="D67" s="37">
        <v>0.3</v>
      </c>
      <c r="E67" s="38" t="s">
        <v>173</v>
      </c>
      <c r="F67" s="37"/>
      <c r="G67" s="37">
        <v>5</v>
      </c>
      <c r="H67" s="37" t="s">
        <v>174</v>
      </c>
      <c r="I67" s="37"/>
      <c r="J67" s="37">
        <v>19</v>
      </c>
      <c r="K67" s="38" t="s">
        <v>175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22"/>
      <c r="W67" s="22"/>
      <c r="X67" s="22"/>
      <c r="Y67" s="22"/>
      <c r="Z67" s="22"/>
    </row>
    <row r="68" spans="1:26" ht="17.850000000000001" customHeight="1" x14ac:dyDescent="0.2">
      <c r="A68" s="50" t="s">
        <v>176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22"/>
      <c r="W68" s="22"/>
      <c r="X68" s="22"/>
      <c r="Y68" s="22"/>
      <c r="Z68" s="22"/>
    </row>
    <row r="69" spans="1:26" ht="60" x14ac:dyDescent="0.2">
      <c r="A69" s="34">
        <v>38</v>
      </c>
      <c r="B69" s="35" t="s">
        <v>177</v>
      </c>
      <c r="C69" s="36" t="s">
        <v>178</v>
      </c>
      <c r="D69" s="37">
        <v>9108.2800000000007</v>
      </c>
      <c r="E69" s="38" t="s">
        <v>179</v>
      </c>
      <c r="F69" s="37" t="s">
        <v>180</v>
      </c>
      <c r="G69" s="37">
        <v>8</v>
      </c>
      <c r="H69" s="37" t="s">
        <v>76</v>
      </c>
      <c r="I69" s="37" t="s">
        <v>181</v>
      </c>
      <c r="J69" s="37">
        <v>87</v>
      </c>
      <c r="K69" s="38" t="s">
        <v>182</v>
      </c>
      <c r="L69" s="38"/>
      <c r="M69" s="38"/>
      <c r="N69" s="38"/>
      <c r="O69" s="38"/>
      <c r="P69" s="38"/>
      <c r="Q69" s="38"/>
      <c r="R69" s="38"/>
      <c r="S69" s="38"/>
      <c r="T69" s="38"/>
      <c r="U69" s="38" t="s">
        <v>183</v>
      </c>
      <c r="V69" s="22"/>
      <c r="W69" s="22"/>
      <c r="X69" s="22"/>
      <c r="Y69" s="22"/>
      <c r="Z69" s="22"/>
    </row>
    <row r="70" spans="1:26" ht="84" x14ac:dyDescent="0.2">
      <c r="A70" s="34">
        <v>39</v>
      </c>
      <c r="B70" s="35" t="s">
        <v>184</v>
      </c>
      <c r="C70" s="36">
        <v>0.9</v>
      </c>
      <c r="D70" s="37">
        <v>48.2</v>
      </c>
      <c r="E70" s="38" t="s">
        <v>185</v>
      </c>
      <c r="F70" s="37"/>
      <c r="G70" s="37">
        <v>43</v>
      </c>
      <c r="H70" s="37" t="s">
        <v>186</v>
      </c>
      <c r="I70" s="37"/>
      <c r="J70" s="37">
        <v>276</v>
      </c>
      <c r="K70" s="38" t="s">
        <v>187</v>
      </c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22"/>
      <c r="W70" s="22"/>
      <c r="X70" s="22"/>
      <c r="Y70" s="22"/>
      <c r="Z70" s="22"/>
    </row>
    <row r="71" spans="1:26" ht="48" x14ac:dyDescent="0.2">
      <c r="A71" s="34">
        <v>40</v>
      </c>
      <c r="B71" s="35" t="s">
        <v>188</v>
      </c>
      <c r="C71" s="36" t="s">
        <v>189</v>
      </c>
      <c r="D71" s="37">
        <v>2182.5500000000002</v>
      </c>
      <c r="E71" s="38" t="s">
        <v>190</v>
      </c>
      <c r="F71" s="37">
        <v>45.19</v>
      </c>
      <c r="G71" s="37">
        <v>20</v>
      </c>
      <c r="H71" s="37" t="s">
        <v>191</v>
      </c>
      <c r="I71" s="37"/>
      <c r="J71" s="37">
        <v>193</v>
      </c>
      <c r="K71" s="38" t="s">
        <v>192</v>
      </c>
      <c r="L71" s="38"/>
      <c r="M71" s="38"/>
      <c r="N71" s="38"/>
      <c r="O71" s="38"/>
      <c r="P71" s="38"/>
      <c r="Q71" s="38"/>
      <c r="R71" s="38"/>
      <c r="S71" s="38"/>
      <c r="T71" s="38"/>
      <c r="U71" s="38">
        <v>2</v>
      </c>
      <c r="V71" s="22"/>
      <c r="W71" s="22"/>
      <c r="X71" s="22"/>
      <c r="Y71" s="22"/>
      <c r="Z71" s="22"/>
    </row>
    <row r="72" spans="1:26" ht="72" x14ac:dyDescent="0.2">
      <c r="A72" s="34">
        <v>41</v>
      </c>
      <c r="B72" s="35" t="s">
        <v>193</v>
      </c>
      <c r="C72" s="36" t="s">
        <v>194</v>
      </c>
      <c r="D72" s="37">
        <v>292.24</v>
      </c>
      <c r="E72" s="38" t="s">
        <v>195</v>
      </c>
      <c r="F72" s="37" t="s">
        <v>196</v>
      </c>
      <c r="G72" s="37">
        <v>74</v>
      </c>
      <c r="H72" s="37" t="s">
        <v>197</v>
      </c>
      <c r="I72" s="37" t="s">
        <v>198</v>
      </c>
      <c r="J72" s="37">
        <v>363</v>
      </c>
      <c r="K72" s="38" t="s">
        <v>199</v>
      </c>
      <c r="L72" s="38"/>
      <c r="M72" s="38"/>
      <c r="N72" s="38"/>
      <c r="O72" s="38"/>
      <c r="P72" s="38"/>
      <c r="Q72" s="38"/>
      <c r="R72" s="38"/>
      <c r="S72" s="38"/>
      <c r="T72" s="38"/>
      <c r="U72" s="38" t="s">
        <v>200</v>
      </c>
      <c r="V72" s="22"/>
      <c r="W72" s="22"/>
      <c r="X72" s="22"/>
      <c r="Y72" s="22"/>
      <c r="Z72" s="22"/>
    </row>
    <row r="73" spans="1:26" ht="48" x14ac:dyDescent="0.2">
      <c r="A73" s="39">
        <v>42</v>
      </c>
      <c r="B73" s="40" t="s">
        <v>201</v>
      </c>
      <c r="C73" s="41">
        <v>1</v>
      </c>
      <c r="D73" s="42">
        <v>67.45</v>
      </c>
      <c r="E73" s="43" t="s">
        <v>202</v>
      </c>
      <c r="F73" s="42">
        <v>15.52</v>
      </c>
      <c r="G73" s="42">
        <v>67</v>
      </c>
      <c r="H73" s="42" t="s">
        <v>203</v>
      </c>
      <c r="I73" s="42">
        <v>16</v>
      </c>
      <c r="J73" s="42">
        <v>394</v>
      </c>
      <c r="K73" s="43" t="s">
        <v>204</v>
      </c>
      <c r="L73" s="43"/>
      <c r="M73" s="43"/>
      <c r="N73" s="43"/>
      <c r="O73" s="43"/>
      <c r="P73" s="43"/>
      <c r="Q73" s="43"/>
      <c r="R73" s="43"/>
      <c r="S73" s="43"/>
      <c r="T73" s="43"/>
      <c r="U73" s="43">
        <v>56</v>
      </c>
      <c r="V73" s="22"/>
      <c r="W73" s="22"/>
      <c r="X73" s="22"/>
      <c r="Y73" s="22"/>
      <c r="Z73" s="22"/>
    </row>
    <row r="74" spans="1:26" ht="21" customHeight="1" x14ac:dyDescent="0.2">
      <c r="A74" s="52" t="s">
        <v>205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22"/>
      <c r="W74" s="22"/>
      <c r="X74" s="22"/>
      <c r="Y74" s="22"/>
      <c r="Z74" s="22"/>
    </row>
    <row r="75" spans="1:26" ht="48" x14ac:dyDescent="0.2">
      <c r="A75" s="34">
        <v>43</v>
      </c>
      <c r="B75" s="35" t="s">
        <v>206</v>
      </c>
      <c r="C75" s="36">
        <v>1</v>
      </c>
      <c r="D75" s="37">
        <v>1595.71</v>
      </c>
      <c r="E75" s="38">
        <v>337.21</v>
      </c>
      <c r="F75" s="37" t="s">
        <v>207</v>
      </c>
      <c r="G75" s="37">
        <v>1596</v>
      </c>
      <c r="H75" s="37">
        <v>337</v>
      </c>
      <c r="I75" s="37" t="s">
        <v>208</v>
      </c>
      <c r="J75" s="37">
        <v>12286</v>
      </c>
      <c r="K75" s="38">
        <v>4843</v>
      </c>
      <c r="L75" s="38"/>
      <c r="M75" s="38"/>
      <c r="N75" s="38"/>
      <c r="O75" s="38"/>
      <c r="P75" s="38"/>
      <c r="Q75" s="38"/>
      <c r="R75" s="38"/>
      <c r="S75" s="38"/>
      <c r="T75" s="38"/>
      <c r="U75" s="38" t="s">
        <v>209</v>
      </c>
      <c r="V75" s="22"/>
      <c r="W75" s="22"/>
      <c r="X75" s="22"/>
      <c r="Y75" s="22"/>
      <c r="Z75" s="22"/>
    </row>
    <row r="76" spans="1:26" ht="72" x14ac:dyDescent="0.2">
      <c r="A76" s="34">
        <v>44</v>
      </c>
      <c r="B76" s="35" t="s">
        <v>210</v>
      </c>
      <c r="C76" s="36">
        <v>1</v>
      </c>
      <c r="D76" s="37">
        <v>427.45</v>
      </c>
      <c r="E76" s="38">
        <v>176.31</v>
      </c>
      <c r="F76" s="37">
        <v>251.14</v>
      </c>
      <c r="G76" s="37">
        <v>427</v>
      </c>
      <c r="H76" s="37">
        <v>176</v>
      </c>
      <c r="I76" s="37">
        <v>251</v>
      </c>
      <c r="J76" s="37">
        <v>4128</v>
      </c>
      <c r="K76" s="38">
        <v>2532</v>
      </c>
      <c r="L76" s="38"/>
      <c r="M76" s="38"/>
      <c r="N76" s="38"/>
      <c r="O76" s="38"/>
      <c r="P76" s="38"/>
      <c r="Q76" s="38"/>
      <c r="R76" s="38"/>
      <c r="S76" s="38"/>
      <c r="T76" s="38"/>
      <c r="U76" s="38">
        <v>1596</v>
      </c>
      <c r="V76" s="22"/>
      <c r="W76" s="22"/>
      <c r="X76" s="22"/>
      <c r="Y76" s="22"/>
      <c r="Z76" s="22"/>
    </row>
    <row r="77" spans="1:26" ht="84" x14ac:dyDescent="0.2">
      <c r="A77" s="34">
        <v>45</v>
      </c>
      <c r="B77" s="35" t="s">
        <v>211</v>
      </c>
      <c r="C77" s="36" t="s">
        <v>212</v>
      </c>
      <c r="D77" s="37">
        <v>9486.57</v>
      </c>
      <c r="E77" s="38" t="s">
        <v>213</v>
      </c>
      <c r="F77" s="37" t="s">
        <v>214</v>
      </c>
      <c r="G77" s="37">
        <v>3320</v>
      </c>
      <c r="H77" s="37" t="s">
        <v>215</v>
      </c>
      <c r="I77" s="37" t="s">
        <v>216</v>
      </c>
      <c r="J77" s="37">
        <v>8658</v>
      </c>
      <c r="K77" s="38" t="s">
        <v>217</v>
      </c>
      <c r="L77" s="38"/>
      <c r="M77" s="38"/>
      <c r="N77" s="38"/>
      <c r="O77" s="38"/>
      <c r="P77" s="38"/>
      <c r="Q77" s="38"/>
      <c r="R77" s="38"/>
      <c r="S77" s="38"/>
      <c r="T77" s="38"/>
      <c r="U77" s="38" t="s">
        <v>218</v>
      </c>
      <c r="V77" s="22"/>
      <c r="W77" s="22"/>
      <c r="X77" s="22"/>
      <c r="Y77" s="22"/>
      <c r="Z77" s="22"/>
    </row>
    <row r="78" spans="1:26" ht="192" x14ac:dyDescent="0.2">
      <c r="A78" s="34">
        <v>46</v>
      </c>
      <c r="B78" s="35" t="s">
        <v>219</v>
      </c>
      <c r="C78" s="36" t="s">
        <v>212</v>
      </c>
      <c r="D78" s="37">
        <v>13173.91</v>
      </c>
      <c r="E78" s="38" t="s">
        <v>220</v>
      </c>
      <c r="F78" s="37" t="s">
        <v>221</v>
      </c>
      <c r="G78" s="37">
        <v>4611</v>
      </c>
      <c r="H78" s="37" t="s">
        <v>222</v>
      </c>
      <c r="I78" s="37" t="s">
        <v>223</v>
      </c>
      <c r="J78" s="37">
        <v>12920</v>
      </c>
      <c r="K78" s="38" t="s">
        <v>224</v>
      </c>
      <c r="L78" s="38"/>
      <c r="M78" s="38"/>
      <c r="N78" s="38"/>
      <c r="O78" s="38"/>
      <c r="P78" s="38"/>
      <c r="Q78" s="38"/>
      <c r="R78" s="38"/>
      <c r="S78" s="38"/>
      <c r="T78" s="38"/>
      <c r="U78" s="38" t="s">
        <v>225</v>
      </c>
      <c r="V78" s="22"/>
      <c r="W78" s="22"/>
      <c r="X78" s="22"/>
      <c r="Y78" s="22"/>
      <c r="Z78" s="22"/>
    </row>
    <row r="79" spans="1:26" ht="48" x14ac:dyDescent="0.2">
      <c r="A79" s="34">
        <v>47</v>
      </c>
      <c r="B79" s="35" t="s">
        <v>226</v>
      </c>
      <c r="C79" s="36">
        <v>0.03</v>
      </c>
      <c r="D79" s="37">
        <v>39779.379999999997</v>
      </c>
      <c r="E79" s="38" t="s">
        <v>227</v>
      </c>
      <c r="F79" s="37"/>
      <c r="G79" s="37">
        <v>1193</v>
      </c>
      <c r="H79" s="37" t="s">
        <v>228</v>
      </c>
      <c r="I79" s="37"/>
      <c r="J79" s="37">
        <v>5480</v>
      </c>
      <c r="K79" s="38" t="s">
        <v>229</v>
      </c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22"/>
      <c r="W79" s="22"/>
      <c r="X79" s="22"/>
      <c r="Y79" s="22"/>
      <c r="Z79" s="22"/>
    </row>
    <row r="80" spans="1:26" ht="36" x14ac:dyDescent="0.2">
      <c r="A80" s="34">
        <v>48</v>
      </c>
      <c r="B80" s="35" t="s">
        <v>230</v>
      </c>
      <c r="C80" s="36">
        <v>0.5</v>
      </c>
      <c r="D80" s="37">
        <v>1180</v>
      </c>
      <c r="E80" s="38" t="s">
        <v>231</v>
      </c>
      <c r="F80" s="37"/>
      <c r="G80" s="37">
        <v>590</v>
      </c>
      <c r="H80" s="37" t="s">
        <v>232</v>
      </c>
      <c r="I80" s="37"/>
      <c r="J80" s="37">
        <v>6537</v>
      </c>
      <c r="K80" s="38" t="s">
        <v>233</v>
      </c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22"/>
      <c r="W80" s="22"/>
      <c r="X80" s="22"/>
      <c r="Y80" s="22"/>
      <c r="Z80" s="22"/>
    </row>
    <row r="81" spans="1:26" ht="72" x14ac:dyDescent="0.2">
      <c r="A81" s="34">
        <v>49</v>
      </c>
      <c r="B81" s="35" t="s">
        <v>155</v>
      </c>
      <c r="C81" s="36">
        <v>35</v>
      </c>
      <c r="D81" s="37">
        <v>30.52</v>
      </c>
      <c r="E81" s="38" t="s">
        <v>157</v>
      </c>
      <c r="F81" s="37"/>
      <c r="G81" s="37">
        <v>1068</v>
      </c>
      <c r="H81" s="37" t="s">
        <v>234</v>
      </c>
      <c r="I81" s="37"/>
      <c r="J81" s="37">
        <v>4589</v>
      </c>
      <c r="K81" s="38" t="s">
        <v>235</v>
      </c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22"/>
      <c r="W81" s="22"/>
      <c r="X81" s="22"/>
      <c r="Y81" s="22"/>
      <c r="Z81" s="22"/>
    </row>
    <row r="82" spans="1:26" ht="48" x14ac:dyDescent="0.2">
      <c r="A82" s="34">
        <v>50</v>
      </c>
      <c r="B82" s="35" t="s">
        <v>236</v>
      </c>
      <c r="C82" s="36">
        <v>2</v>
      </c>
      <c r="D82" s="37">
        <v>0.72</v>
      </c>
      <c r="E82" s="38">
        <v>0.49</v>
      </c>
      <c r="F82" s="37">
        <v>0.23</v>
      </c>
      <c r="G82" s="37">
        <v>1</v>
      </c>
      <c r="H82" s="37">
        <v>1</v>
      </c>
      <c r="I82" s="37"/>
      <c r="J82" s="37">
        <v>16</v>
      </c>
      <c r="K82" s="38">
        <v>14</v>
      </c>
      <c r="L82" s="38"/>
      <c r="M82" s="38"/>
      <c r="N82" s="38"/>
      <c r="O82" s="38"/>
      <c r="P82" s="38"/>
      <c r="Q82" s="38"/>
      <c r="R82" s="38"/>
      <c r="S82" s="38"/>
      <c r="T82" s="38"/>
      <c r="U82" s="38">
        <v>2</v>
      </c>
      <c r="V82" s="22"/>
      <c r="W82" s="22"/>
      <c r="X82" s="22"/>
      <c r="Y82" s="22"/>
      <c r="Z82" s="22"/>
    </row>
    <row r="83" spans="1:26" ht="48" x14ac:dyDescent="0.2">
      <c r="A83" s="34">
        <v>51</v>
      </c>
      <c r="B83" s="35" t="s">
        <v>237</v>
      </c>
      <c r="C83" s="36">
        <v>2</v>
      </c>
      <c r="D83" s="37">
        <v>6.76</v>
      </c>
      <c r="E83" s="38">
        <v>2.4300000000000002</v>
      </c>
      <c r="F83" s="37">
        <v>4.33</v>
      </c>
      <c r="G83" s="37">
        <v>14</v>
      </c>
      <c r="H83" s="37">
        <v>5</v>
      </c>
      <c r="I83" s="37">
        <v>9</v>
      </c>
      <c r="J83" s="37">
        <v>105</v>
      </c>
      <c r="K83" s="38">
        <v>70</v>
      </c>
      <c r="L83" s="38"/>
      <c r="M83" s="38"/>
      <c r="N83" s="38"/>
      <c r="O83" s="38"/>
      <c r="P83" s="38"/>
      <c r="Q83" s="38"/>
      <c r="R83" s="38"/>
      <c r="S83" s="38"/>
      <c r="T83" s="38"/>
      <c r="U83" s="38">
        <v>35</v>
      </c>
      <c r="V83" s="22"/>
      <c r="W83" s="22"/>
      <c r="X83" s="22"/>
      <c r="Y83" s="22"/>
      <c r="Z83" s="22"/>
    </row>
    <row r="84" spans="1:26" ht="72" x14ac:dyDescent="0.2">
      <c r="A84" s="39">
        <v>52</v>
      </c>
      <c r="B84" s="40" t="s">
        <v>238</v>
      </c>
      <c r="C84" s="41">
        <v>2</v>
      </c>
      <c r="D84" s="42">
        <v>27.39</v>
      </c>
      <c r="E84" s="43">
        <v>11.78</v>
      </c>
      <c r="F84" s="42">
        <v>15.61</v>
      </c>
      <c r="G84" s="42">
        <v>55</v>
      </c>
      <c r="H84" s="42">
        <v>24</v>
      </c>
      <c r="I84" s="42">
        <v>31</v>
      </c>
      <c r="J84" s="42">
        <v>404</v>
      </c>
      <c r="K84" s="43">
        <v>339</v>
      </c>
      <c r="L84" s="43"/>
      <c r="M84" s="43"/>
      <c r="N84" s="43"/>
      <c r="O84" s="43"/>
      <c r="P84" s="43"/>
      <c r="Q84" s="43"/>
      <c r="R84" s="43"/>
      <c r="S84" s="43"/>
      <c r="T84" s="43"/>
      <c r="U84" s="43">
        <v>65</v>
      </c>
      <c r="V84" s="22"/>
      <c r="W84" s="22"/>
      <c r="X84" s="22"/>
      <c r="Y84" s="22"/>
      <c r="Z84" s="22"/>
    </row>
    <row r="85" spans="1:26" ht="21" customHeight="1" x14ac:dyDescent="0.2">
      <c r="A85" s="52" t="s">
        <v>239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22"/>
      <c r="W85" s="22"/>
      <c r="X85" s="22"/>
      <c r="Y85" s="22"/>
      <c r="Z85" s="22"/>
    </row>
    <row r="86" spans="1:26" ht="17.850000000000001" customHeight="1" x14ac:dyDescent="0.2">
      <c r="A86" s="50" t="s">
        <v>240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22"/>
      <c r="W86" s="22"/>
      <c r="X86" s="22"/>
      <c r="Y86" s="22"/>
      <c r="Z86" s="22"/>
    </row>
    <row r="87" spans="1:26" ht="72" x14ac:dyDescent="0.2">
      <c r="A87" s="34">
        <v>53</v>
      </c>
      <c r="B87" s="35" t="s">
        <v>241</v>
      </c>
      <c r="C87" s="36" t="s">
        <v>242</v>
      </c>
      <c r="D87" s="37">
        <v>2012.34</v>
      </c>
      <c r="E87" s="38" t="s">
        <v>243</v>
      </c>
      <c r="F87" s="37" t="s">
        <v>244</v>
      </c>
      <c r="G87" s="37">
        <v>10</v>
      </c>
      <c r="H87" s="37" t="s">
        <v>169</v>
      </c>
      <c r="I87" s="37" t="s">
        <v>245</v>
      </c>
      <c r="J87" s="37">
        <v>67</v>
      </c>
      <c r="K87" s="38" t="s">
        <v>246</v>
      </c>
      <c r="L87" s="38"/>
      <c r="M87" s="38"/>
      <c r="N87" s="38"/>
      <c r="O87" s="38"/>
      <c r="P87" s="38"/>
      <c r="Q87" s="38"/>
      <c r="R87" s="38"/>
      <c r="S87" s="38"/>
      <c r="T87" s="38"/>
      <c r="U87" s="38" t="s">
        <v>247</v>
      </c>
      <c r="V87" s="22"/>
      <c r="W87" s="22"/>
      <c r="X87" s="22"/>
      <c r="Y87" s="22"/>
      <c r="Z87" s="22"/>
    </row>
    <row r="88" spans="1:26" ht="84" x14ac:dyDescent="0.2">
      <c r="A88" s="34">
        <v>54</v>
      </c>
      <c r="B88" s="35" t="s">
        <v>248</v>
      </c>
      <c r="C88" s="36" t="s">
        <v>249</v>
      </c>
      <c r="D88" s="37">
        <v>30.2</v>
      </c>
      <c r="E88" s="38" t="s">
        <v>250</v>
      </c>
      <c r="F88" s="37"/>
      <c r="G88" s="37">
        <v>15</v>
      </c>
      <c r="H88" s="37" t="s">
        <v>128</v>
      </c>
      <c r="I88" s="37"/>
      <c r="J88" s="37">
        <v>97</v>
      </c>
      <c r="K88" s="38" t="s">
        <v>251</v>
      </c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22"/>
      <c r="W88" s="22"/>
      <c r="X88" s="22"/>
      <c r="Y88" s="22"/>
      <c r="Z88" s="22"/>
    </row>
    <row r="89" spans="1:26" ht="48" x14ac:dyDescent="0.2">
      <c r="A89" s="34">
        <v>55</v>
      </c>
      <c r="B89" s="35" t="s">
        <v>252</v>
      </c>
      <c r="C89" s="36" t="s">
        <v>253</v>
      </c>
      <c r="D89" s="37">
        <v>339.13</v>
      </c>
      <c r="E89" s="38" t="s">
        <v>254</v>
      </c>
      <c r="F89" s="37" t="s">
        <v>255</v>
      </c>
      <c r="G89" s="37">
        <v>1</v>
      </c>
      <c r="H89" s="37" t="s">
        <v>256</v>
      </c>
      <c r="I89" s="37"/>
      <c r="J89" s="37">
        <v>4</v>
      </c>
      <c r="K89" s="38" t="s">
        <v>257</v>
      </c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22"/>
      <c r="W89" s="22"/>
      <c r="X89" s="22"/>
      <c r="Y89" s="22"/>
      <c r="Z89" s="22"/>
    </row>
    <row r="90" spans="1:26" ht="48" x14ac:dyDescent="0.2">
      <c r="A90" s="34">
        <v>56</v>
      </c>
      <c r="B90" s="35" t="s">
        <v>258</v>
      </c>
      <c r="C90" s="36" t="s">
        <v>253</v>
      </c>
      <c r="D90" s="37">
        <v>443.6</v>
      </c>
      <c r="E90" s="38" t="s">
        <v>259</v>
      </c>
      <c r="F90" s="37" t="s">
        <v>260</v>
      </c>
      <c r="G90" s="37">
        <v>1</v>
      </c>
      <c r="H90" s="37" t="s">
        <v>256</v>
      </c>
      <c r="I90" s="37"/>
      <c r="J90" s="37">
        <v>4</v>
      </c>
      <c r="K90" s="38" t="s">
        <v>261</v>
      </c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22"/>
      <c r="W90" s="22"/>
      <c r="X90" s="22"/>
      <c r="Y90" s="22"/>
      <c r="Z90" s="22"/>
    </row>
    <row r="91" spans="1:26" ht="48" x14ac:dyDescent="0.2">
      <c r="A91" s="34">
        <v>57</v>
      </c>
      <c r="B91" s="35" t="s">
        <v>262</v>
      </c>
      <c r="C91" s="36" t="s">
        <v>263</v>
      </c>
      <c r="D91" s="37">
        <v>3659.44</v>
      </c>
      <c r="E91" s="38" t="s">
        <v>264</v>
      </c>
      <c r="F91" s="37">
        <v>430.27</v>
      </c>
      <c r="G91" s="37">
        <v>37</v>
      </c>
      <c r="H91" s="37" t="s">
        <v>265</v>
      </c>
      <c r="I91" s="37">
        <v>4</v>
      </c>
      <c r="J91" s="37">
        <v>394</v>
      </c>
      <c r="K91" s="38" t="s">
        <v>266</v>
      </c>
      <c r="L91" s="38"/>
      <c r="M91" s="38"/>
      <c r="N91" s="38"/>
      <c r="O91" s="38"/>
      <c r="P91" s="38"/>
      <c r="Q91" s="38"/>
      <c r="R91" s="38"/>
      <c r="S91" s="38"/>
      <c r="T91" s="38"/>
      <c r="U91" s="38">
        <v>25</v>
      </c>
      <c r="V91" s="22"/>
      <c r="W91" s="22"/>
      <c r="X91" s="22"/>
      <c r="Y91" s="22"/>
      <c r="Z91" s="22"/>
    </row>
    <row r="92" spans="1:26" ht="96" x14ac:dyDescent="0.2">
      <c r="A92" s="34">
        <v>58</v>
      </c>
      <c r="B92" s="35" t="s">
        <v>267</v>
      </c>
      <c r="C92" s="36">
        <v>1</v>
      </c>
      <c r="D92" s="37">
        <v>211.83</v>
      </c>
      <c r="E92" s="38" t="s">
        <v>268</v>
      </c>
      <c r="F92" s="37">
        <v>101.25</v>
      </c>
      <c r="G92" s="37">
        <v>212</v>
      </c>
      <c r="H92" s="37" t="s">
        <v>269</v>
      </c>
      <c r="I92" s="37">
        <v>101</v>
      </c>
      <c r="J92" s="37">
        <v>1639</v>
      </c>
      <c r="K92" s="38" t="s">
        <v>270</v>
      </c>
      <c r="L92" s="38"/>
      <c r="M92" s="38"/>
      <c r="N92" s="38"/>
      <c r="O92" s="38"/>
      <c r="P92" s="38"/>
      <c r="Q92" s="38"/>
      <c r="R92" s="38"/>
      <c r="S92" s="38"/>
      <c r="T92" s="38"/>
      <c r="U92" s="38">
        <v>363</v>
      </c>
      <c r="V92" s="22"/>
      <c r="W92" s="22"/>
      <c r="X92" s="22"/>
      <c r="Y92" s="22"/>
      <c r="Z92" s="22"/>
    </row>
    <row r="93" spans="1:26" ht="48" x14ac:dyDescent="0.2">
      <c r="A93" s="39">
        <v>59</v>
      </c>
      <c r="B93" s="40" t="s">
        <v>271</v>
      </c>
      <c r="C93" s="41">
        <v>1</v>
      </c>
      <c r="D93" s="42">
        <v>337.98</v>
      </c>
      <c r="E93" s="43" t="s">
        <v>272</v>
      </c>
      <c r="F93" s="42"/>
      <c r="G93" s="42">
        <v>338</v>
      </c>
      <c r="H93" s="42" t="s">
        <v>273</v>
      </c>
      <c r="I93" s="42"/>
      <c r="J93" s="42">
        <v>2190</v>
      </c>
      <c r="K93" s="43" t="s">
        <v>274</v>
      </c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22"/>
      <c r="W93" s="22"/>
      <c r="X93" s="22"/>
      <c r="Y93" s="22"/>
      <c r="Z93" s="22"/>
    </row>
    <row r="94" spans="1:26" ht="21" customHeight="1" x14ac:dyDescent="0.2">
      <c r="A94" s="52" t="s">
        <v>275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22"/>
      <c r="W94" s="22"/>
      <c r="X94" s="22"/>
      <c r="Y94" s="22"/>
      <c r="Z94" s="22"/>
    </row>
    <row r="95" spans="1:26" ht="72" x14ac:dyDescent="0.2">
      <c r="A95" s="34">
        <v>60</v>
      </c>
      <c r="B95" s="35" t="s">
        <v>276</v>
      </c>
      <c r="C95" s="36">
        <v>4</v>
      </c>
      <c r="D95" s="37">
        <v>43.17</v>
      </c>
      <c r="E95" s="38" t="s">
        <v>277</v>
      </c>
      <c r="F95" s="37">
        <v>19.350000000000001</v>
      </c>
      <c r="G95" s="37">
        <v>173</v>
      </c>
      <c r="H95" s="37" t="s">
        <v>278</v>
      </c>
      <c r="I95" s="37">
        <v>77</v>
      </c>
      <c r="J95" s="37">
        <v>1238</v>
      </c>
      <c r="K95" s="38" t="s">
        <v>279</v>
      </c>
      <c r="L95" s="38"/>
      <c r="M95" s="38"/>
      <c r="N95" s="38"/>
      <c r="O95" s="38"/>
      <c r="P95" s="38"/>
      <c r="Q95" s="38"/>
      <c r="R95" s="38"/>
      <c r="S95" s="38"/>
      <c r="T95" s="38"/>
      <c r="U95" s="38">
        <v>224</v>
      </c>
      <c r="V95" s="22"/>
      <c r="W95" s="22"/>
      <c r="X95" s="22"/>
      <c r="Y95" s="22"/>
      <c r="Z95" s="22"/>
    </row>
    <row r="96" spans="1:26" ht="60" x14ac:dyDescent="0.2">
      <c r="A96" s="34">
        <v>61</v>
      </c>
      <c r="B96" s="35" t="s">
        <v>280</v>
      </c>
      <c r="C96" s="36">
        <v>6</v>
      </c>
      <c r="D96" s="37">
        <v>1.43</v>
      </c>
      <c r="E96" s="38" t="s">
        <v>281</v>
      </c>
      <c r="F96" s="37"/>
      <c r="G96" s="37">
        <v>9</v>
      </c>
      <c r="H96" s="37" t="s">
        <v>245</v>
      </c>
      <c r="I96" s="37"/>
      <c r="J96" s="37">
        <v>121</v>
      </c>
      <c r="K96" s="38">
        <v>121</v>
      </c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22"/>
      <c r="W96" s="22"/>
      <c r="X96" s="22"/>
      <c r="Y96" s="22"/>
      <c r="Z96" s="22"/>
    </row>
    <row r="97" spans="1:26" ht="72" x14ac:dyDescent="0.2">
      <c r="A97" s="34">
        <v>62</v>
      </c>
      <c r="B97" s="35" t="s">
        <v>282</v>
      </c>
      <c r="C97" s="36">
        <v>1</v>
      </c>
      <c r="D97" s="37">
        <v>108.63</v>
      </c>
      <c r="E97" s="38" t="s">
        <v>283</v>
      </c>
      <c r="F97" s="37">
        <v>52.17</v>
      </c>
      <c r="G97" s="37">
        <v>109</v>
      </c>
      <c r="H97" s="37" t="s">
        <v>284</v>
      </c>
      <c r="I97" s="37">
        <v>52</v>
      </c>
      <c r="J97" s="37">
        <v>818</v>
      </c>
      <c r="K97" s="38" t="s">
        <v>285</v>
      </c>
      <c r="L97" s="38"/>
      <c r="M97" s="38"/>
      <c r="N97" s="38"/>
      <c r="O97" s="38"/>
      <c r="P97" s="38"/>
      <c r="Q97" s="38"/>
      <c r="R97" s="38"/>
      <c r="S97" s="38"/>
      <c r="T97" s="38"/>
      <c r="U97" s="38">
        <v>202</v>
      </c>
      <c r="V97" s="22"/>
      <c r="W97" s="22"/>
      <c r="X97" s="22"/>
      <c r="Y97" s="22"/>
      <c r="Z97" s="22"/>
    </row>
    <row r="98" spans="1:26" ht="60" x14ac:dyDescent="0.2">
      <c r="A98" s="34">
        <v>63</v>
      </c>
      <c r="B98" s="35" t="s">
        <v>286</v>
      </c>
      <c r="C98" s="36" t="s">
        <v>287</v>
      </c>
      <c r="D98" s="37">
        <v>17.54</v>
      </c>
      <c r="E98" s="38">
        <v>4.99</v>
      </c>
      <c r="F98" s="37" t="s">
        <v>288</v>
      </c>
      <c r="G98" s="37">
        <v>10</v>
      </c>
      <c r="H98" s="37">
        <v>3</v>
      </c>
      <c r="I98" s="37" t="s">
        <v>289</v>
      </c>
      <c r="J98" s="37">
        <v>88</v>
      </c>
      <c r="K98" s="38">
        <v>39</v>
      </c>
      <c r="L98" s="38"/>
      <c r="M98" s="38"/>
      <c r="N98" s="38"/>
      <c r="O98" s="38"/>
      <c r="P98" s="38"/>
      <c r="Q98" s="38"/>
      <c r="R98" s="38"/>
      <c r="S98" s="38"/>
      <c r="T98" s="38"/>
      <c r="U98" s="38" t="s">
        <v>290</v>
      </c>
      <c r="V98" s="22"/>
      <c r="W98" s="22"/>
      <c r="X98" s="22"/>
      <c r="Y98" s="22"/>
      <c r="Z98" s="22"/>
    </row>
    <row r="99" spans="1:26" ht="72" x14ac:dyDescent="0.2">
      <c r="A99" s="34">
        <v>64</v>
      </c>
      <c r="B99" s="35" t="s">
        <v>291</v>
      </c>
      <c r="C99" s="36" t="s">
        <v>287</v>
      </c>
      <c r="D99" s="37">
        <v>6.04</v>
      </c>
      <c r="E99" s="38">
        <v>0.97</v>
      </c>
      <c r="F99" s="37" t="s">
        <v>292</v>
      </c>
      <c r="G99" s="37">
        <v>3</v>
      </c>
      <c r="H99" s="37">
        <v>1</v>
      </c>
      <c r="I99" s="37">
        <v>2</v>
      </c>
      <c r="J99" s="37">
        <v>27</v>
      </c>
      <c r="K99" s="38">
        <v>8</v>
      </c>
      <c r="L99" s="38"/>
      <c r="M99" s="38"/>
      <c r="N99" s="38"/>
      <c r="O99" s="38"/>
      <c r="P99" s="38"/>
      <c r="Q99" s="38"/>
      <c r="R99" s="38"/>
      <c r="S99" s="38"/>
      <c r="T99" s="38"/>
      <c r="U99" s="38" t="s">
        <v>63</v>
      </c>
      <c r="V99" s="22"/>
      <c r="W99" s="22"/>
      <c r="X99" s="22"/>
      <c r="Y99" s="22"/>
      <c r="Z99" s="22"/>
    </row>
    <row r="100" spans="1:26" ht="72" x14ac:dyDescent="0.2">
      <c r="A100" s="39">
        <v>65</v>
      </c>
      <c r="B100" s="40" t="s">
        <v>293</v>
      </c>
      <c r="C100" s="41">
        <v>1</v>
      </c>
      <c r="D100" s="42">
        <v>968.45</v>
      </c>
      <c r="E100" s="43">
        <v>170.24</v>
      </c>
      <c r="F100" s="42" t="s">
        <v>294</v>
      </c>
      <c r="G100" s="42">
        <v>968</v>
      </c>
      <c r="H100" s="42">
        <v>170</v>
      </c>
      <c r="I100" s="42" t="s">
        <v>295</v>
      </c>
      <c r="J100" s="42">
        <v>8018</v>
      </c>
      <c r="K100" s="43">
        <v>2445</v>
      </c>
      <c r="L100" s="43"/>
      <c r="M100" s="43"/>
      <c r="N100" s="43"/>
      <c r="O100" s="43"/>
      <c r="P100" s="43"/>
      <c r="Q100" s="43"/>
      <c r="R100" s="43"/>
      <c r="S100" s="43"/>
      <c r="T100" s="43"/>
      <c r="U100" s="43" t="s">
        <v>296</v>
      </c>
      <c r="V100" s="22"/>
      <c r="W100" s="22"/>
      <c r="X100" s="22"/>
      <c r="Y100" s="22"/>
      <c r="Z100" s="22"/>
    </row>
    <row r="101" spans="1:26" ht="36" x14ac:dyDescent="0.2">
      <c r="A101" s="46" t="s">
        <v>297</v>
      </c>
      <c r="B101" s="47"/>
      <c r="C101" s="47"/>
      <c r="D101" s="47"/>
      <c r="E101" s="47"/>
      <c r="F101" s="47"/>
      <c r="G101" s="44">
        <v>20208</v>
      </c>
      <c r="H101" s="44" t="s">
        <v>298</v>
      </c>
      <c r="I101" s="44" t="s">
        <v>299</v>
      </c>
      <c r="J101" s="44">
        <v>101474</v>
      </c>
      <c r="K101" s="44" t="s">
        <v>300</v>
      </c>
      <c r="L101" s="44"/>
      <c r="M101" s="44"/>
      <c r="N101" s="44"/>
      <c r="O101" s="44"/>
      <c r="P101" s="44"/>
      <c r="Q101" s="44"/>
      <c r="R101" s="44"/>
      <c r="S101" s="44"/>
      <c r="T101" s="44"/>
      <c r="U101" s="44" t="s">
        <v>301</v>
      </c>
      <c r="V101" s="22"/>
      <c r="W101" s="22"/>
      <c r="X101" s="22"/>
      <c r="Y101" s="22"/>
      <c r="Z101" s="22"/>
    </row>
    <row r="102" spans="1:26" x14ac:dyDescent="0.2">
      <c r="A102" s="46" t="s">
        <v>302</v>
      </c>
      <c r="B102" s="47"/>
      <c r="C102" s="47"/>
      <c r="D102" s="47"/>
      <c r="E102" s="47"/>
      <c r="F102" s="47"/>
      <c r="G102" s="44"/>
      <c r="H102" s="44"/>
      <c r="I102" s="44"/>
      <c r="J102" s="44">
        <v>101497</v>
      </c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22"/>
      <c r="W102" s="22"/>
      <c r="X102" s="22"/>
      <c r="Y102" s="22"/>
      <c r="Z102" s="22"/>
    </row>
    <row r="103" spans="1:26" x14ac:dyDescent="0.2">
      <c r="A103" s="46" t="s">
        <v>303</v>
      </c>
      <c r="B103" s="47"/>
      <c r="C103" s="47"/>
      <c r="D103" s="47"/>
      <c r="E103" s="47"/>
      <c r="F103" s="47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22"/>
      <c r="W103" s="22"/>
      <c r="X103" s="22"/>
      <c r="Y103" s="22"/>
      <c r="Z103" s="22"/>
    </row>
    <row r="104" spans="1:26" ht="36" x14ac:dyDescent="0.2">
      <c r="A104" s="46" t="s">
        <v>304</v>
      </c>
      <c r="B104" s="47"/>
      <c r="C104" s="47"/>
      <c r="D104" s="47"/>
      <c r="E104" s="47"/>
      <c r="F104" s="47"/>
      <c r="G104" s="44"/>
      <c r="H104" s="44"/>
      <c r="I104" s="44"/>
      <c r="J104" s="44">
        <v>23</v>
      </c>
      <c r="K104" s="44" t="s">
        <v>305</v>
      </c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22"/>
      <c r="W104" s="22"/>
      <c r="X104" s="22"/>
      <c r="Y104" s="22"/>
      <c r="Z104" s="22"/>
    </row>
    <row r="105" spans="1:26" x14ac:dyDescent="0.2">
      <c r="A105" s="46" t="s">
        <v>306</v>
      </c>
      <c r="B105" s="47"/>
      <c r="C105" s="47"/>
      <c r="D105" s="47"/>
      <c r="E105" s="47"/>
      <c r="F105" s="47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22"/>
      <c r="W105" s="22"/>
      <c r="X105" s="22"/>
      <c r="Y105" s="22"/>
      <c r="Z105" s="22"/>
    </row>
    <row r="106" spans="1:26" x14ac:dyDescent="0.2">
      <c r="A106" s="46" t="s">
        <v>307</v>
      </c>
      <c r="B106" s="47"/>
      <c r="C106" s="47"/>
      <c r="D106" s="47"/>
      <c r="E106" s="47"/>
      <c r="F106" s="47"/>
      <c r="G106" s="44">
        <v>2180</v>
      </c>
      <c r="H106" s="44"/>
      <c r="I106" s="44"/>
      <c r="J106" s="44">
        <v>31330</v>
      </c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22"/>
      <c r="W106" s="22"/>
      <c r="X106" s="22"/>
      <c r="Y106" s="22"/>
      <c r="Z106" s="22"/>
    </row>
    <row r="107" spans="1:26" x14ac:dyDescent="0.2">
      <c r="A107" s="46" t="s">
        <v>308</v>
      </c>
      <c r="B107" s="47"/>
      <c r="C107" s="47"/>
      <c r="D107" s="47"/>
      <c r="E107" s="47"/>
      <c r="F107" s="47"/>
      <c r="G107" s="44">
        <v>7003</v>
      </c>
      <c r="H107" s="44"/>
      <c r="I107" s="44"/>
      <c r="J107" s="44">
        <v>34832</v>
      </c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22"/>
      <c r="W107" s="22"/>
      <c r="X107" s="22"/>
      <c r="Y107" s="22"/>
      <c r="Z107" s="22"/>
    </row>
    <row r="108" spans="1:26" x14ac:dyDescent="0.2">
      <c r="A108" s="46" t="s">
        <v>309</v>
      </c>
      <c r="B108" s="47"/>
      <c r="C108" s="47"/>
      <c r="D108" s="47"/>
      <c r="E108" s="47"/>
      <c r="F108" s="47"/>
      <c r="G108" s="44">
        <v>11421</v>
      </c>
      <c r="H108" s="44"/>
      <c r="I108" s="44"/>
      <c r="J108" s="44">
        <v>41025</v>
      </c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22"/>
      <c r="W108" s="22"/>
      <c r="X108" s="22"/>
      <c r="Y108" s="22"/>
      <c r="Z108" s="22"/>
    </row>
    <row r="109" spans="1:26" x14ac:dyDescent="0.2">
      <c r="A109" s="48" t="s">
        <v>310</v>
      </c>
      <c r="B109" s="49"/>
      <c r="C109" s="49"/>
      <c r="D109" s="49"/>
      <c r="E109" s="49"/>
      <c r="F109" s="49"/>
      <c r="G109" s="45">
        <v>2352</v>
      </c>
      <c r="H109" s="45"/>
      <c r="I109" s="45"/>
      <c r="J109" s="45">
        <v>28731</v>
      </c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22"/>
      <c r="W109" s="22"/>
      <c r="X109" s="22"/>
      <c r="Y109" s="22"/>
      <c r="Z109" s="22"/>
    </row>
    <row r="110" spans="1:26" x14ac:dyDescent="0.2">
      <c r="A110" s="48" t="s">
        <v>311</v>
      </c>
      <c r="B110" s="49"/>
      <c r="C110" s="49"/>
      <c r="D110" s="49"/>
      <c r="E110" s="49"/>
      <c r="F110" s="49"/>
      <c r="G110" s="45">
        <v>1312</v>
      </c>
      <c r="H110" s="45"/>
      <c r="I110" s="45"/>
      <c r="J110" s="45">
        <v>15085</v>
      </c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22"/>
      <c r="W110" s="22"/>
      <c r="X110" s="22"/>
      <c r="Y110" s="22"/>
      <c r="Z110" s="22"/>
    </row>
    <row r="111" spans="1:26" x14ac:dyDescent="0.2">
      <c r="A111" s="48" t="s">
        <v>312</v>
      </c>
      <c r="B111" s="49"/>
      <c r="C111" s="49"/>
      <c r="D111" s="49"/>
      <c r="E111" s="49"/>
      <c r="F111" s="49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22"/>
      <c r="W111" s="22"/>
      <c r="X111" s="22"/>
      <c r="Y111" s="22"/>
      <c r="Z111" s="22"/>
    </row>
    <row r="112" spans="1:26" x14ac:dyDescent="0.2">
      <c r="A112" s="46" t="s">
        <v>313</v>
      </c>
      <c r="B112" s="47"/>
      <c r="C112" s="47"/>
      <c r="D112" s="47"/>
      <c r="E112" s="47"/>
      <c r="F112" s="47"/>
      <c r="G112" s="44">
        <v>23534</v>
      </c>
      <c r="H112" s="44"/>
      <c r="I112" s="44"/>
      <c r="J112" s="44">
        <v>142157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22"/>
      <c r="W112" s="22"/>
      <c r="X112" s="22"/>
      <c r="Y112" s="22"/>
      <c r="Z112" s="22"/>
    </row>
    <row r="113" spans="1:26" x14ac:dyDescent="0.2">
      <c r="A113" s="46" t="s">
        <v>314</v>
      </c>
      <c r="B113" s="47"/>
      <c r="C113" s="47"/>
      <c r="D113" s="47"/>
      <c r="E113" s="47"/>
      <c r="F113" s="47"/>
      <c r="G113" s="44">
        <v>338</v>
      </c>
      <c r="H113" s="44"/>
      <c r="I113" s="44"/>
      <c r="J113" s="44">
        <v>3156</v>
      </c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22"/>
      <c r="W113" s="22"/>
      <c r="X113" s="22"/>
      <c r="Y113" s="22"/>
      <c r="Z113" s="22"/>
    </row>
    <row r="114" spans="1:26" x14ac:dyDescent="0.2">
      <c r="A114" s="46" t="s">
        <v>315</v>
      </c>
      <c r="B114" s="47"/>
      <c r="C114" s="47"/>
      <c r="D114" s="47"/>
      <c r="E114" s="47"/>
      <c r="F114" s="47"/>
      <c r="G114" s="44">
        <v>23872</v>
      </c>
      <c r="H114" s="44"/>
      <c r="I114" s="44"/>
      <c r="J114" s="44">
        <v>145313</v>
      </c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22"/>
      <c r="W114" s="22"/>
      <c r="X114" s="22"/>
      <c r="Y114" s="22"/>
      <c r="Z114" s="22"/>
    </row>
    <row r="115" spans="1:26" x14ac:dyDescent="0.2">
      <c r="A115" s="48" t="s">
        <v>316</v>
      </c>
      <c r="B115" s="49"/>
      <c r="C115" s="49"/>
      <c r="D115" s="49"/>
      <c r="E115" s="49"/>
      <c r="F115" s="49"/>
      <c r="G115" s="45">
        <v>23872</v>
      </c>
      <c r="H115" s="45"/>
      <c r="I115" s="45"/>
      <c r="J115" s="45">
        <v>145313</v>
      </c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22"/>
      <c r="W115" s="22"/>
      <c r="X115" s="22"/>
      <c r="Y115" s="22"/>
      <c r="Z115" s="22"/>
    </row>
    <row r="116" spans="1:26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2"/>
      <c r="W116" s="22"/>
      <c r="X116" s="22"/>
      <c r="Y116" s="22"/>
      <c r="Z116" s="22"/>
    </row>
    <row r="117" spans="1:26" x14ac:dyDescent="0.2">
      <c r="A117" s="23"/>
      <c r="B117" s="27" t="s">
        <v>21</v>
      </c>
      <c r="C117" s="28"/>
      <c r="D117" s="29"/>
      <c r="E117" s="29"/>
      <c r="F117" s="28"/>
      <c r="G117" s="30">
        <f>IF(ISBLANK(X14),"",ROUND(Y14/X14,2)*100)</f>
        <v>108</v>
      </c>
      <c r="H117" s="2"/>
      <c r="I117" s="2"/>
      <c r="J117" s="30">
        <f>IF(ISBLANK(X15),"",ROUND(Y15/X15,2)*100)</f>
        <v>92</v>
      </c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2"/>
      <c r="W117" s="22"/>
      <c r="X117" s="22"/>
      <c r="Y117" s="22"/>
      <c r="Z117" s="22"/>
    </row>
    <row r="118" spans="1:26" x14ac:dyDescent="0.2">
      <c r="A118" s="23"/>
      <c r="B118" s="27" t="s">
        <v>22</v>
      </c>
      <c r="C118" s="28"/>
      <c r="D118" s="29"/>
      <c r="E118" s="29"/>
      <c r="F118" s="28"/>
      <c r="G118" s="18">
        <f>IF(ISBLANK(X14),"",ROUND(Z14/X14,2)*100)</f>
        <v>60</v>
      </c>
      <c r="H118" s="4"/>
      <c r="I118" s="4"/>
      <c r="J118" s="18">
        <f>IF(ISBLANK(X15),"",ROUND(Z15/X15,2)*100)</f>
        <v>48</v>
      </c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2"/>
      <c r="W118" s="22"/>
      <c r="X118" s="22"/>
      <c r="Y118" s="22"/>
      <c r="Z118" s="22"/>
    </row>
    <row r="119" spans="1:26" x14ac:dyDescent="0.2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22"/>
      <c r="W119" s="22"/>
      <c r="X119" s="22"/>
      <c r="Y119" s="22"/>
      <c r="Z119" s="22"/>
    </row>
    <row r="120" spans="1:26" x14ac:dyDescent="0.2">
      <c r="A120" s="31" t="s">
        <v>28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">
      <c r="A121" s="2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">
      <c r="A122" s="31" t="s">
        <v>29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">
      <c r="A123" s="19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4"/>
      <c r="W123" s="4"/>
      <c r="X123" s="4"/>
      <c r="Y123" s="4"/>
      <c r="Z123" s="4"/>
    </row>
    <row r="124" spans="1:26" x14ac:dyDescent="0.2">
      <c r="V124" s="24"/>
      <c r="W124" s="24"/>
      <c r="X124" s="24"/>
      <c r="Y124" s="24"/>
      <c r="Z124" s="24"/>
    </row>
  </sheetData>
  <mergeCells count="52">
    <mergeCell ref="G15:H15"/>
    <mergeCell ref="J15:K15"/>
    <mergeCell ref="J21:J22"/>
    <mergeCell ref="G20:I20"/>
    <mergeCell ref="G10:I10"/>
    <mergeCell ref="G14:H14"/>
    <mergeCell ref="J11:K11"/>
    <mergeCell ref="J14:K14"/>
    <mergeCell ref="G12:H12"/>
    <mergeCell ref="G13:H13"/>
    <mergeCell ref="A58:U58"/>
    <mergeCell ref="J12:K12"/>
    <mergeCell ref="J13:K13"/>
    <mergeCell ref="A5:U5"/>
    <mergeCell ref="A6:U6"/>
    <mergeCell ref="A7:U7"/>
    <mergeCell ref="A8:U8"/>
    <mergeCell ref="J10:U10"/>
    <mergeCell ref="G11:H11"/>
    <mergeCell ref="A20:A22"/>
    <mergeCell ref="B20:B22"/>
    <mergeCell ref="C20:C22"/>
    <mergeCell ref="D20:F20"/>
    <mergeCell ref="D21:D22"/>
    <mergeCell ref="J20:U20"/>
    <mergeCell ref="G21:G22"/>
    <mergeCell ref="A24:U24"/>
    <mergeCell ref="A41:U41"/>
    <mergeCell ref="A51:U51"/>
    <mergeCell ref="A54:U54"/>
    <mergeCell ref="A57:U57"/>
    <mergeCell ref="A106:F106"/>
    <mergeCell ref="A61:U61"/>
    <mergeCell ref="A68:U68"/>
    <mergeCell ref="A74:U74"/>
    <mergeCell ref="A85:U85"/>
    <mergeCell ref="A86:U86"/>
    <mergeCell ref="A94:U94"/>
    <mergeCell ref="A101:F101"/>
    <mergeCell ref="A102:F102"/>
    <mergeCell ref="A103:F103"/>
    <mergeCell ref="A104:F104"/>
    <mergeCell ref="A105:F105"/>
    <mergeCell ref="A113:F113"/>
    <mergeCell ref="A114:F114"/>
    <mergeCell ref="A115:F115"/>
    <mergeCell ref="A107:F107"/>
    <mergeCell ref="A108:F108"/>
    <mergeCell ref="A109:F109"/>
    <mergeCell ref="A110:F110"/>
    <mergeCell ref="A111:F111"/>
    <mergeCell ref="A112:F11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Залялютдинова Дина Галимьяновна</cp:lastModifiedBy>
  <cp:lastPrinted>2011-09-08T07:56:05Z</cp:lastPrinted>
  <dcterms:created xsi:type="dcterms:W3CDTF">2003-01-28T12:33:10Z</dcterms:created>
  <dcterms:modified xsi:type="dcterms:W3CDTF">2020-04-23T07:03:16Z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