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\Рабочий стол\ОБЪЕКТЫ\КОНКУРС (АМОРТИЗАЦИЯ)\Закольцовки 2018\Кольцевой 26 Бакинский комиссаров\Конкурс на СМР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52511"/>
</workbook>
</file>

<file path=xl/calcChain.xml><?xml version="1.0" encoding="utf-8"?>
<calcChain xmlns="http://schemas.openxmlformats.org/spreadsheetml/2006/main">
  <c r="J17" i="8" l="1"/>
  <c r="G17" i="8"/>
  <c r="J15" i="8"/>
  <c r="G15" i="8"/>
  <c r="J14" i="8"/>
  <c r="G14" i="8"/>
  <c r="J13" i="8"/>
  <c r="G13" i="8"/>
  <c r="J16" i="8"/>
  <c r="G16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Max</author>
    <author>Alex Sosedko</author>
  </authors>
  <commentLis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9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7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7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0" authorId="5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0" authorId="2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5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5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5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4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6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6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<sst xmlns="http://schemas.openxmlformats.org/spreadsheetml/2006/main" count="179" uniqueCount="154">
  <si>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</si>
  <si>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</si>
  <si>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</si>
  <si>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</si>
  <si>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</si>
  <si>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</si>
  <si>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</si>
  <si>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</si>
  <si>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</si>
  <si>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</si>
  <si>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</si>
  <si>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</si>
  <si>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</si>
  <si>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</si>
  <si>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</si>
  <si>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</si>
  <si>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</si>
  <si>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</si>
  <si>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</si>
  <si>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</si>
  <si>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</si>
  <si>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Стройка:Кольцевой газопровод низкого давления от ул. 26 Бакинских Комиссаров до ул. Барнаульская в Металлургическом районе г. Челябинска</t>
  </si>
  <si>
    <t>Составлена в базисных ценах на 01.2000 г. и текущих ценах на 2 квартал 2019.</t>
  </si>
  <si>
    <t>Составил:  _________________ /Инженер- сметчик   Саблина А. А./</t>
  </si>
  <si>
    <t>Проверил:  _________________ /Главный инженер проекта   Старикова Е.Ю./</t>
  </si>
  <si>
    <t xml:space="preserve">Раздел 1. </t>
  </si>
  <si>
    <t>ТЕР01-02-066-01
Крепление инвентарными щитами стенок траншей шириной до 2 м в грунтах неустойчивых и мокрых
100 м2 креплений</t>
  </si>
  <si>
    <t>2,6
260/100</t>
  </si>
  <si>
    <t>280,28
_____
104,28</t>
  </si>
  <si>
    <t>83,26
_____
4,74</t>
  </si>
  <si>
    <t>729
_____
271</t>
  </si>
  <si>
    <t>216
_____
12</t>
  </si>
  <si>
    <t>9827
_____
1912</t>
  </si>
  <si>
    <t>1299
_____
166</t>
  </si>
  <si>
    <t>ТЕР01-01-036-03
Планировка площадей бульдозерами мощностью: 132 кВт (180 л.с.)
1000 м2 спланированной поверхности за 1 проход бульдозера</t>
  </si>
  <si>
    <t>0,54
540 / 1000</t>
  </si>
  <si>
    <t>31,25
_____
3,1</t>
  </si>
  <si>
    <t>17
_____
2</t>
  </si>
  <si>
    <t>112
_____
23</t>
  </si>
  <si>
    <t>Разборка и восстановление асфальтового покрытия 50 м2</t>
  </si>
  <si>
    <t>ТЕР27-03-008-04
Разборка покрытий и оснований: асфальтобетонных
100 м3 конструкций</t>
  </si>
  <si>
    <t>0,035
50*0.07/100</t>
  </si>
  <si>
    <t>3132,91
_____
561,25</t>
  </si>
  <si>
    <t>110
_____
20</t>
  </si>
  <si>
    <t>720
_____
265</t>
  </si>
  <si>
    <t>ТЕР27-03-008-02
Разборка покрытий и оснований щебеночных
100 м3 конструкций</t>
  </si>
  <si>
    <t>0,115
50*(0,19+0,04)/100</t>
  </si>
  <si>
    <t>471
_____
60,83</t>
  </si>
  <si>
    <t>54
_____
7</t>
  </si>
  <si>
    <t>361
_____
94</t>
  </si>
  <si>
    <t>ТЕР27-04-005-01
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1000 м2 основания</t>
  </si>
  <si>
    <t>0,05
50/1000</t>
  </si>
  <si>
    <t>385,21
_____
25872,3</t>
  </si>
  <si>
    <t>5678,7
_____
793,73</t>
  </si>
  <si>
    <t>19
_____
1294</t>
  </si>
  <si>
    <t>284
_____
40</t>
  </si>
  <si>
    <t>260
_____
5892</t>
  </si>
  <si>
    <t>1761
_____
535</t>
  </si>
  <si>
    <t>ТЕР27-04-005-04
На каждый 1 см изменения толщины слоя добавлять или исключать к расценкам 27-04-005-01, 27-04-005-02, 27-04-005-03
1000 м2 основания</t>
  </si>
  <si>
    <t>0,2
50*4/1000</t>
  </si>
  <si>
    <t xml:space="preserve">
_____
1587,6</t>
  </si>
  <si>
    <t>267,5
_____
36,45</t>
  </si>
  <si>
    <t xml:space="preserve">
_____
317</t>
  </si>
  <si>
    <t xml:space="preserve">
_____
1424</t>
  </si>
  <si>
    <t>315
_____
98</t>
  </si>
  <si>
    <t>ТЕР27-06-024-01
Укладка и полупропитка с применением битума щебеночных покрытий толщиной 5 см
1000 м2 покрытия и основания</t>
  </si>
  <si>
    <t>667,51
_____
31055,64</t>
  </si>
  <si>
    <t>2443,85
_____
325,09</t>
  </si>
  <si>
    <t>33
_____
1553</t>
  </si>
  <si>
    <t>122
_____
16</t>
  </si>
  <si>
    <t>450
_____
7089</t>
  </si>
  <si>
    <t>728
_____
219</t>
  </si>
  <si>
    <t>ТЕР27-06-024-03
На каждый 1 см изменения толщины щебеночных покрытий или оснований добавлять или исключать к расценкам 27-06-024-01, 27-06-024-02
1000 м2 покрытия и основания</t>
  </si>
  <si>
    <t>-0,05
-50/1000</t>
  </si>
  <si>
    <t>3,33
_____
4721,1</t>
  </si>
  <si>
    <t>106,29
_____
16,03</t>
  </si>
  <si>
    <t xml:space="preserve">
_____
-237</t>
  </si>
  <si>
    <t>-5
_____
-1</t>
  </si>
  <si>
    <t>-2
_____
-1060</t>
  </si>
  <si>
    <t>-31
_____
-11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</si>
  <si>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 2,5-2,9 т/м3
1000 м2 покрытия</t>
  </si>
  <si>
    <t>465,73
_____
245,3</t>
  </si>
  <si>
    <t>2507,4
_____
317,68</t>
  </si>
  <si>
    <t>23
_____
13</t>
  </si>
  <si>
    <t>125
_____
16</t>
  </si>
  <si>
    <t>314
_____
84</t>
  </si>
  <si>
    <t>770
_____
214</t>
  </si>
  <si>
    <t>ТЕР27-06-021-01
На каждые 0,5 см изменения толщины покрытия добавлять или исключать: к расценке 27-06-020-01
1000 м2 покрытия</t>
  </si>
  <si>
    <t>0,3
50*6/1000</t>
  </si>
  <si>
    <t>1,09
_____
4,24</t>
  </si>
  <si>
    <t xml:space="preserve">
_____
2</t>
  </si>
  <si>
    <t>4
_____
6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</si>
  <si>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</si>
  <si>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8,46
4,83+3,63</t>
  </si>
  <si>
    <t xml:space="preserve">
_____
511</t>
  </si>
  <si>
    <t xml:space="preserve">
_____
4323</t>
  </si>
  <si>
    <t xml:space="preserve">
_____
21906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</si>
  <si>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</si>
  <si>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7,35
3,5*2.1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</si>
  <si>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</si>
  <si>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ТССЦпг-03-21-01-046
Перевозка грузов автомобилями-самосвалами грузоподъемностью 10 т, работающих вне карьера, на расстояние: до 46 км I класс груза
1 т груза</t>
  </si>
  <si>
    <t>Устройство площадки для мойки колес</t>
  </si>
  <si>
    <t>ТЕР27-04-001-04
Устройство подстилающих и выравнивающих слоев оснований: из щебня
100 м3 материала основания (в плотном теле)</t>
  </si>
  <si>
    <t>0,12
12/100</t>
  </si>
  <si>
    <t>247,46
_____
21,77</t>
  </si>
  <si>
    <t>3636,32
_____
337,22</t>
  </si>
  <si>
    <t>30
_____
3</t>
  </si>
  <si>
    <t>436
_____
40</t>
  </si>
  <si>
    <t>400
_____
19</t>
  </si>
  <si>
    <t>2445
_____
545</t>
  </si>
  <si>
    <t>ТССЦ-408-0015
Щебень из природного камня для строительных работ марка 800, фракция 20-40 мм
м3</t>
  </si>
  <si>
    <t>13,2
12*1,1</t>
  </si>
  <si>
    <t xml:space="preserve">
_____
122</t>
  </si>
  <si>
    <t xml:space="preserve">
_____
1610</t>
  </si>
  <si>
    <t xml:space="preserve">
_____
7196</t>
  </si>
  <si>
    <t>ТЕР27-12-010-01
Устройство дорог из сборных железобетонных плит площадью до 3 м2
100 м3 сборных железобетонных плит
6 992,70 = 7 288,71 - 2,53 x 117,00</t>
  </si>
  <si>
    <t>0,0672
6,72/100</t>
  </si>
  <si>
    <t>5340,48
_____
648,49</t>
  </si>
  <si>
    <t>359
_____
44</t>
  </si>
  <si>
    <t>2147
_____
588</t>
  </si>
  <si>
    <t>ТЕР27-12-010-03
Разборка дорог из сборных железобетонных плит площадью до 3 м2
100 м3 сборных железобетонных плит</t>
  </si>
  <si>
    <t>5013,34
_____
356,32</t>
  </si>
  <si>
    <t>337
_____
24</t>
  </si>
  <si>
    <t>2020
_____
323</t>
  </si>
  <si>
    <t>ТССЦ-403-0587
Плиты покрытия для временных автомобильных дорог промышленных предприятий переездов, из бетона В22,5 (М300), с расходом арматуры, длиной более 3 м, по ГОСТ 21924.2-84
м3</t>
  </si>
  <si>
    <t xml:space="preserve">
_____
2000</t>
  </si>
  <si>
    <t xml:space="preserve">
_____
13440</t>
  </si>
  <si>
    <t xml:space="preserve">
_____
70552</t>
  </si>
  <si>
    <t>ТССЦ-403-0587
Плиты покрытия для временных автомобильных дорог промышленных предприятий переездов, из бетона В22,5 (М300), с расходом арматуры, длиной более 3 м, по ГОСТ 21924.2-84 . (оборачиваемость плит 10%)
м3</t>
  </si>
  <si>
    <t>-6,048
-6,72*0,9</t>
  </si>
  <si>
    <t xml:space="preserve">
_____
-12096</t>
  </si>
  <si>
    <t xml:space="preserve">
_____
-63497</t>
  </si>
  <si>
    <t>Итого прямые затраты по смете</t>
  </si>
  <si>
    <t>1062
_____
10493</t>
  </si>
  <si>
    <t>2416
_____
227</t>
  </si>
  <si>
    <t>14328
_____
51523</t>
  </si>
  <si>
    <t>14339
_____
3059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</si>
  <si>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</si>
  <si>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</si>
  <si>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</si>
  <si>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</si>
  <si>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</si>
  <si>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</si>
  <si>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</si>
  <si>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</si>
  <si>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Земляные работы, выполняемые механизированным способом</t>
  </si>
  <si>
    <t xml:space="preserve">    Автомобильные дороги</t>
  </si>
  <si>
    <t xml:space="preserve">    Погрузо-разгрузочные работы</t>
  </si>
  <si>
    <t xml:space="preserve">    Перевозка грузов автотранспортом</t>
  </si>
  <si>
    <t xml:space="preserve">    Итого</t>
  </si>
  <si>
    <t xml:space="preserve">    ВСЕГО по смете</t>
  </si>
  <si>
    <t>на  Работы ПОС</t>
  </si>
  <si>
    <t xml:space="preserve">Объект:Кольцевой газопровод низкого давления от ул. 26 Бакинских Комиссаров до ул. Барнаульская в Металлургическом районе г. Челябинска. Работы ПОС. </t>
  </si>
  <si>
    <t>ЛОКАЛЬНАЯ СМЕТА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</si>
</sst>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4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70"/>
  <sheetViews>
    <sheetView showGridLines="0" tabSelected="1" workbookViewId="0">
      <selection activeCell="A8" sqref="A8:U8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6" x14ac:dyDescent="0.2">
      <c r="A2" s="2"/>
      <c r="B2" s="2"/>
      <c r="C2" s="2"/>
      <c r="D2" s="2"/>
      <c r="E2" s="2"/>
      <c r="F2" s="2"/>
      <c r="G2" s="2"/>
      <c r="H2" s="2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21</v>
      </c>
      <c r="B4" s="4"/>
      <c r="C4" s="4"/>
      <c r="D4" s="4"/>
    </row>
    <row r="5" spans="1:26" s="5" customFormat="1" ht="12" x14ac:dyDescent="0.2">
      <c r="A5" s="3"/>
      <c r="B5" s="4"/>
      <c r="C5" s="4"/>
      <c r="D5" s="4"/>
    </row>
    <row r="6" spans="1:26" s="5" customFormat="1" ht="12" x14ac:dyDescent="0.2">
      <c r="A6" s="6" t="s">
        <v>152</v>
      </c>
      <c r="B6" s="4"/>
      <c r="C6" s="4"/>
      <c r="D6" s="4"/>
    </row>
    <row r="7" spans="1:26" s="5" customFormat="1" ht="15" x14ac:dyDescent="0.25">
      <c r="A7" s="51" t="s">
        <v>153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6" s="5" customFormat="1" ht="12" x14ac:dyDescent="0.2">
      <c r="A8" s="52" t="s">
        <v>18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6" s="5" customFormat="1" ht="12" x14ac:dyDescent="0.2">
      <c r="A9" s="52" t="s">
        <v>151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6" s="5" customFormat="1" ht="12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6" s="5" customFormat="1" ht="12" x14ac:dyDescent="0.2"/>
    <row r="12" spans="1:26" s="5" customFormat="1" ht="12" x14ac:dyDescent="0.2">
      <c r="G12" s="54" t="s">
        <v>16</v>
      </c>
      <c r="H12" s="55"/>
      <c r="I12" s="56"/>
      <c r="J12" s="54" t="s">
        <v>17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</row>
    <row r="13" spans="1:26" s="5" customFormat="1" x14ac:dyDescent="0.2">
      <c r="D13" s="3" t="s">
        <v>1</v>
      </c>
      <c r="G13" s="60">
        <f>16194/1000</f>
        <v>16.193999999999999</v>
      </c>
      <c r="H13" s="61"/>
      <c r="I13" s="7" t="s">
        <v>2</v>
      </c>
      <c r="J13" s="62">
        <f>105131/1000</f>
        <v>105.131</v>
      </c>
      <c r="K13" s="63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9" t="s">
        <v>19</v>
      </c>
      <c r="F14" s="10"/>
      <c r="G14" s="60">
        <f>0/1000</f>
        <v>0</v>
      </c>
      <c r="H14" s="61"/>
      <c r="I14" s="7" t="s">
        <v>2</v>
      </c>
      <c r="J14" s="62">
        <f>0/1000</f>
        <v>0</v>
      </c>
      <c r="K14" s="63"/>
      <c r="L14" s="8"/>
      <c r="M14" s="8"/>
      <c r="N14" s="8"/>
      <c r="O14" s="8"/>
      <c r="P14" s="8"/>
      <c r="Q14" s="8"/>
      <c r="R14" s="8"/>
      <c r="S14" s="8"/>
      <c r="T14" s="8"/>
      <c r="U14" s="7" t="s">
        <v>2</v>
      </c>
    </row>
    <row r="15" spans="1:26" s="5" customFormat="1" x14ac:dyDescent="0.2">
      <c r="D15" s="9" t="s">
        <v>20</v>
      </c>
      <c r="F15" s="10"/>
      <c r="G15" s="60">
        <f>0/1000</f>
        <v>0</v>
      </c>
      <c r="H15" s="61"/>
      <c r="I15" s="7" t="s">
        <v>2</v>
      </c>
      <c r="J15" s="62">
        <f>0/1000</f>
        <v>0</v>
      </c>
      <c r="K15" s="63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</row>
    <row r="16" spans="1:26" s="5" customFormat="1" x14ac:dyDescent="0.2">
      <c r="D16" s="3" t="s">
        <v>3</v>
      </c>
      <c r="G16" s="60">
        <f>(V16+V17)/1000</f>
        <v>0.11366999999999999</v>
      </c>
      <c r="H16" s="61"/>
      <c r="I16" s="7" t="s">
        <v>4</v>
      </c>
      <c r="J16" s="62">
        <f>(W16+W17)/1000</f>
        <v>0.11366999999999999</v>
      </c>
      <c r="K16" s="63"/>
      <c r="L16" s="8"/>
      <c r="M16" s="8"/>
      <c r="N16" s="8"/>
      <c r="O16" s="8"/>
      <c r="P16" s="8"/>
      <c r="Q16" s="8"/>
      <c r="R16" s="8"/>
      <c r="S16" s="8"/>
      <c r="T16" s="8"/>
      <c r="U16" s="7" t="s">
        <v>4</v>
      </c>
      <c r="V16" s="11">
        <v>99.21</v>
      </c>
      <c r="W16" s="12">
        <v>99.21</v>
      </c>
      <c r="X16" s="25">
        <v>1289</v>
      </c>
      <c r="Y16" s="25">
        <v>1370</v>
      </c>
      <c r="Z16" s="25">
        <v>853</v>
      </c>
    </row>
    <row r="17" spans="1:26" s="5" customFormat="1" x14ac:dyDescent="0.2">
      <c r="D17" s="3" t="s">
        <v>5</v>
      </c>
      <c r="G17" s="60">
        <f>1289/1000</f>
        <v>1.2889999999999999</v>
      </c>
      <c r="H17" s="61"/>
      <c r="I17" s="7" t="s">
        <v>2</v>
      </c>
      <c r="J17" s="62">
        <f>17387/1000</f>
        <v>17.387</v>
      </c>
      <c r="K17" s="63"/>
      <c r="L17" s="8"/>
      <c r="M17" s="8"/>
      <c r="N17" s="8"/>
      <c r="O17" s="8"/>
      <c r="P17" s="8"/>
      <c r="Q17" s="8"/>
      <c r="R17" s="8"/>
      <c r="S17" s="8"/>
      <c r="T17" s="8"/>
      <c r="U17" s="7" t="s">
        <v>2</v>
      </c>
      <c r="V17" s="11">
        <v>14.46</v>
      </c>
      <c r="W17" s="12">
        <v>14.46</v>
      </c>
      <c r="X17" s="26">
        <v>17387</v>
      </c>
      <c r="Y17" s="26">
        <v>15733</v>
      </c>
      <c r="Z17" s="26">
        <v>9208</v>
      </c>
    </row>
    <row r="18" spans="1:26" s="5" customFormat="1" ht="12" x14ac:dyDescent="0.2">
      <c r="F18" s="4"/>
      <c r="G18" s="13"/>
      <c r="H18" s="13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4"/>
    </row>
    <row r="19" spans="1:26" s="5" customFormat="1" ht="12" x14ac:dyDescent="0.2">
      <c r="B19" s="4"/>
      <c r="C19" s="4"/>
      <c r="D19" s="4"/>
      <c r="F19" s="10"/>
      <c r="G19" s="16"/>
      <c r="H19" s="16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7"/>
    </row>
    <row r="20" spans="1:26" s="5" customFormat="1" ht="12" x14ac:dyDescent="0.2">
      <c r="A20" s="28" t="s">
        <v>22</v>
      </c>
    </row>
    <row r="21" spans="1:26" s="5" customFormat="1" thickBot="1" x14ac:dyDescent="0.25">
      <c r="A21" s="19"/>
    </row>
    <row r="22" spans="1:26" s="21" customFormat="1" ht="27" customHeight="1" thickBot="1" x14ac:dyDescent="0.25">
      <c r="A22" s="57" t="s">
        <v>6</v>
      </c>
      <c r="B22" s="57" t="s">
        <v>7</v>
      </c>
      <c r="C22" s="57" t="s">
        <v>8</v>
      </c>
      <c r="D22" s="58" t="s">
        <v>9</v>
      </c>
      <c r="E22" s="58"/>
      <c r="F22" s="58"/>
      <c r="G22" s="58" t="s">
        <v>10</v>
      </c>
      <c r="H22" s="58"/>
      <c r="I22" s="58"/>
      <c r="J22" s="58" t="s">
        <v>11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spans="1:26" s="21" customFormat="1" ht="22.5" customHeight="1" thickBot="1" x14ac:dyDescent="0.25">
      <c r="A23" s="57"/>
      <c r="B23" s="57"/>
      <c r="C23" s="57"/>
      <c r="D23" s="59" t="s">
        <v>0</v>
      </c>
      <c r="E23" s="20" t="s">
        <v>12</v>
      </c>
      <c r="F23" s="20" t="s">
        <v>13</v>
      </c>
      <c r="G23" s="59" t="s">
        <v>0</v>
      </c>
      <c r="H23" s="20" t="s">
        <v>12</v>
      </c>
      <c r="I23" s="20" t="s">
        <v>13</v>
      </c>
      <c r="J23" s="59" t="s">
        <v>0</v>
      </c>
      <c r="K23" s="20" t="s">
        <v>12</v>
      </c>
      <c r="L23" s="20"/>
      <c r="M23" s="20"/>
      <c r="N23" s="20"/>
      <c r="O23" s="20"/>
      <c r="P23" s="20"/>
      <c r="Q23" s="20"/>
      <c r="R23" s="20"/>
      <c r="S23" s="20"/>
      <c r="T23" s="20"/>
      <c r="U23" s="20" t="s">
        <v>13</v>
      </c>
    </row>
    <row r="24" spans="1:26" s="21" customFormat="1" ht="22.5" customHeight="1" thickBot="1" x14ac:dyDescent="0.25">
      <c r="A24" s="57"/>
      <c r="B24" s="57"/>
      <c r="C24" s="57"/>
      <c r="D24" s="59"/>
      <c r="E24" s="20" t="s">
        <v>14</v>
      </c>
      <c r="F24" s="20" t="s">
        <v>15</v>
      </c>
      <c r="G24" s="59"/>
      <c r="H24" s="20" t="s">
        <v>14</v>
      </c>
      <c r="I24" s="20" t="s">
        <v>15</v>
      </c>
      <c r="J24" s="59"/>
      <c r="K24" s="20" t="s">
        <v>14</v>
      </c>
      <c r="L24" s="20"/>
      <c r="M24" s="20"/>
      <c r="N24" s="20"/>
      <c r="O24" s="20"/>
      <c r="P24" s="20"/>
      <c r="Q24" s="20"/>
      <c r="R24" s="20"/>
      <c r="S24" s="20"/>
      <c r="T24" s="20"/>
      <c r="U24" s="20" t="s">
        <v>15</v>
      </c>
    </row>
    <row r="25" spans="1:26" s="4" customFormat="1" x14ac:dyDescent="0.2">
      <c r="A25" s="29">
        <v>1</v>
      </c>
      <c r="B25" s="29">
        <v>2</v>
      </c>
      <c r="C25" s="29">
        <v>3</v>
      </c>
      <c r="D25" s="30">
        <v>4</v>
      </c>
      <c r="E25" s="29">
        <v>5</v>
      </c>
      <c r="F25" s="29">
        <v>6</v>
      </c>
      <c r="G25" s="30">
        <v>7</v>
      </c>
      <c r="H25" s="29">
        <v>8</v>
      </c>
      <c r="I25" s="29">
        <v>9</v>
      </c>
      <c r="J25" s="30">
        <v>10</v>
      </c>
      <c r="K25" s="29">
        <v>11</v>
      </c>
      <c r="L25" s="29"/>
      <c r="M25" s="29"/>
      <c r="N25" s="29"/>
      <c r="O25" s="29"/>
      <c r="P25" s="29"/>
      <c r="Q25" s="29"/>
      <c r="R25" s="29"/>
      <c r="S25" s="29"/>
      <c r="T25" s="29"/>
      <c r="U25" s="29">
        <v>12</v>
      </c>
    </row>
    <row r="26" spans="1:26" s="22" customFormat="1" ht="21" customHeight="1" x14ac:dyDescent="0.2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6" s="22" customFormat="1" ht="60" x14ac:dyDescent="0.2">
      <c r="A27" s="31">
        <v>1</v>
      </c>
      <c r="B27" s="32" t="s">
        <v>26</v>
      </c>
      <c r="C27" s="33" t="s">
        <v>27</v>
      </c>
      <c r="D27" s="34">
        <v>467.82</v>
      </c>
      <c r="E27" s="35" t="s">
        <v>28</v>
      </c>
      <c r="F27" s="34" t="s">
        <v>29</v>
      </c>
      <c r="G27" s="34">
        <v>1216</v>
      </c>
      <c r="H27" s="34" t="s">
        <v>30</v>
      </c>
      <c r="I27" s="34" t="s">
        <v>31</v>
      </c>
      <c r="J27" s="34">
        <v>13038</v>
      </c>
      <c r="K27" s="35" t="s">
        <v>32</v>
      </c>
      <c r="L27" s="35"/>
      <c r="M27" s="35"/>
      <c r="N27" s="35"/>
      <c r="O27" s="35"/>
      <c r="P27" s="35"/>
      <c r="Q27" s="35"/>
      <c r="R27" s="35"/>
      <c r="S27" s="35"/>
      <c r="T27" s="35"/>
      <c r="U27" s="35" t="s">
        <v>33</v>
      </c>
    </row>
    <row r="28" spans="1:26" s="22" customFormat="1" ht="60" x14ac:dyDescent="0.2">
      <c r="A28" s="31">
        <v>2</v>
      </c>
      <c r="B28" s="32" t="s">
        <v>34</v>
      </c>
      <c r="C28" s="33" t="s">
        <v>35</v>
      </c>
      <c r="D28" s="34">
        <v>31.25</v>
      </c>
      <c r="E28" s="35"/>
      <c r="F28" s="34" t="s">
        <v>36</v>
      </c>
      <c r="G28" s="34">
        <v>17</v>
      </c>
      <c r="H28" s="34"/>
      <c r="I28" s="34" t="s">
        <v>37</v>
      </c>
      <c r="J28" s="34">
        <v>112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 t="s">
        <v>38</v>
      </c>
    </row>
    <row r="29" spans="1:26" s="22" customFormat="1" ht="17.850000000000001" customHeight="1" x14ac:dyDescent="0.2">
      <c r="A29" s="49" t="s">
        <v>39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6" s="22" customFormat="1" ht="48" x14ac:dyDescent="0.2">
      <c r="A30" s="31">
        <v>3</v>
      </c>
      <c r="B30" s="32" t="s">
        <v>40</v>
      </c>
      <c r="C30" s="33" t="s">
        <v>41</v>
      </c>
      <c r="D30" s="34">
        <v>5022.6099999999997</v>
      </c>
      <c r="E30" s="35">
        <v>1889.7</v>
      </c>
      <c r="F30" s="34" t="s">
        <v>42</v>
      </c>
      <c r="G30" s="34">
        <v>176</v>
      </c>
      <c r="H30" s="34">
        <v>66</v>
      </c>
      <c r="I30" s="34" t="s">
        <v>43</v>
      </c>
      <c r="J30" s="34">
        <v>1612</v>
      </c>
      <c r="K30" s="35">
        <v>892</v>
      </c>
      <c r="L30" s="35"/>
      <c r="M30" s="35"/>
      <c r="N30" s="35"/>
      <c r="O30" s="35"/>
      <c r="P30" s="35"/>
      <c r="Q30" s="35"/>
      <c r="R30" s="35"/>
      <c r="S30" s="35"/>
      <c r="T30" s="35"/>
      <c r="U30" s="35" t="s">
        <v>44</v>
      </c>
    </row>
    <row r="31" spans="1:26" s="22" customFormat="1" ht="48" x14ac:dyDescent="0.2">
      <c r="A31" s="31">
        <v>4</v>
      </c>
      <c r="B31" s="32" t="s">
        <v>45</v>
      </c>
      <c r="C31" s="33" t="s">
        <v>46</v>
      </c>
      <c r="D31" s="34">
        <v>601.35</v>
      </c>
      <c r="E31" s="35">
        <v>130.35</v>
      </c>
      <c r="F31" s="34" t="s">
        <v>47</v>
      </c>
      <c r="G31" s="34">
        <v>69</v>
      </c>
      <c r="H31" s="34">
        <v>15</v>
      </c>
      <c r="I31" s="34" t="s">
        <v>48</v>
      </c>
      <c r="J31" s="34">
        <v>563</v>
      </c>
      <c r="K31" s="35">
        <v>202</v>
      </c>
      <c r="L31" s="35"/>
      <c r="M31" s="35"/>
      <c r="N31" s="35"/>
      <c r="O31" s="35"/>
      <c r="P31" s="35"/>
      <c r="Q31" s="35"/>
      <c r="R31" s="35"/>
      <c r="S31" s="35"/>
      <c r="T31" s="35"/>
      <c r="U31" s="35" t="s">
        <v>49</v>
      </c>
    </row>
    <row r="32" spans="1:26" s="22" customFormat="1" ht="84" x14ac:dyDescent="0.2">
      <c r="A32" s="31">
        <v>5</v>
      </c>
      <c r="B32" s="32" t="s">
        <v>50</v>
      </c>
      <c r="C32" s="33" t="s">
        <v>51</v>
      </c>
      <c r="D32" s="34">
        <v>31936.21</v>
      </c>
      <c r="E32" s="35" t="s">
        <v>52</v>
      </c>
      <c r="F32" s="34" t="s">
        <v>53</v>
      </c>
      <c r="G32" s="34">
        <v>1597</v>
      </c>
      <c r="H32" s="34" t="s">
        <v>54</v>
      </c>
      <c r="I32" s="34" t="s">
        <v>55</v>
      </c>
      <c r="J32" s="34">
        <v>7913</v>
      </c>
      <c r="K32" s="35" t="s">
        <v>56</v>
      </c>
      <c r="L32" s="35"/>
      <c r="M32" s="35"/>
      <c r="N32" s="35"/>
      <c r="O32" s="35"/>
      <c r="P32" s="35"/>
      <c r="Q32" s="35"/>
      <c r="R32" s="35"/>
      <c r="S32" s="35"/>
      <c r="T32" s="35"/>
      <c r="U32" s="35" t="s">
        <v>57</v>
      </c>
    </row>
    <row r="33" spans="1:21" s="22" customFormat="1" ht="72" x14ac:dyDescent="0.2">
      <c r="A33" s="31">
        <v>6</v>
      </c>
      <c r="B33" s="32" t="s">
        <v>58</v>
      </c>
      <c r="C33" s="33" t="s">
        <v>59</v>
      </c>
      <c r="D33" s="34">
        <v>1855.1</v>
      </c>
      <c r="E33" s="35" t="s">
        <v>60</v>
      </c>
      <c r="F33" s="34" t="s">
        <v>61</v>
      </c>
      <c r="G33" s="34">
        <v>371</v>
      </c>
      <c r="H33" s="34" t="s">
        <v>62</v>
      </c>
      <c r="I33" s="34" t="s">
        <v>48</v>
      </c>
      <c r="J33" s="34">
        <v>1739</v>
      </c>
      <c r="K33" s="35" t="s">
        <v>63</v>
      </c>
      <c r="L33" s="35"/>
      <c r="M33" s="35"/>
      <c r="N33" s="35"/>
      <c r="O33" s="35"/>
      <c r="P33" s="35"/>
      <c r="Q33" s="35"/>
      <c r="R33" s="35"/>
      <c r="S33" s="35"/>
      <c r="T33" s="35"/>
      <c r="U33" s="35" t="s">
        <v>64</v>
      </c>
    </row>
    <row r="34" spans="1:21" s="22" customFormat="1" ht="60" x14ac:dyDescent="0.2">
      <c r="A34" s="31">
        <v>7</v>
      </c>
      <c r="B34" s="32" t="s">
        <v>65</v>
      </c>
      <c r="C34" s="33" t="s">
        <v>51</v>
      </c>
      <c r="D34" s="34">
        <v>34167</v>
      </c>
      <c r="E34" s="35" t="s">
        <v>66</v>
      </c>
      <c r="F34" s="34" t="s">
        <v>67</v>
      </c>
      <c r="G34" s="34">
        <v>1708</v>
      </c>
      <c r="H34" s="34" t="s">
        <v>68</v>
      </c>
      <c r="I34" s="34" t="s">
        <v>69</v>
      </c>
      <c r="J34" s="34">
        <v>8267</v>
      </c>
      <c r="K34" s="35" t="s">
        <v>70</v>
      </c>
      <c r="L34" s="35"/>
      <c r="M34" s="35"/>
      <c r="N34" s="35"/>
      <c r="O34" s="35"/>
      <c r="P34" s="35"/>
      <c r="Q34" s="35"/>
      <c r="R34" s="35"/>
      <c r="S34" s="35"/>
      <c r="T34" s="35"/>
      <c r="U34" s="35" t="s">
        <v>71</v>
      </c>
    </row>
    <row r="35" spans="1:21" s="22" customFormat="1" ht="72" x14ac:dyDescent="0.2">
      <c r="A35" s="31">
        <v>8</v>
      </c>
      <c r="B35" s="32" t="s">
        <v>72</v>
      </c>
      <c r="C35" s="33" t="s">
        <v>73</v>
      </c>
      <c r="D35" s="34">
        <v>4830.72</v>
      </c>
      <c r="E35" s="35" t="s">
        <v>74</v>
      </c>
      <c r="F35" s="34" t="s">
        <v>75</v>
      </c>
      <c r="G35" s="34">
        <v>-242</v>
      </c>
      <c r="H35" s="34" t="s">
        <v>76</v>
      </c>
      <c r="I35" s="34" t="s">
        <v>77</v>
      </c>
      <c r="J35" s="34">
        <v>-1093</v>
      </c>
      <c r="K35" s="35" t="s">
        <v>78</v>
      </c>
      <c r="L35" s="35"/>
      <c r="M35" s="35"/>
      <c r="N35" s="35"/>
      <c r="O35" s="35"/>
      <c r="P35" s="35"/>
      <c r="Q35" s="35"/>
      <c r="R35" s="35"/>
      <c r="S35" s="35"/>
      <c r="T35" s="35"/>
      <c r="U35" s="35" t="s">
        <v>79</v>
      </c>
    </row>
    <row r="36" spans="1:21" s="22" customFormat="1" ht="84" x14ac:dyDescent="0.2">
      <c r="A36" s="31">
        <v>9</v>
      </c>
      <c r="B36" s="32" t="s">
        <v>80</v>
      </c>
      <c r="C36" s="33" t="s">
        <v>51</v>
      </c>
      <c r="D36" s="34">
        <v>3218.43</v>
      </c>
      <c r="E36" s="35" t="s">
        <v>81</v>
      </c>
      <c r="F36" s="34" t="s">
        <v>82</v>
      </c>
      <c r="G36" s="34">
        <v>161</v>
      </c>
      <c r="H36" s="34" t="s">
        <v>83</v>
      </c>
      <c r="I36" s="34" t="s">
        <v>84</v>
      </c>
      <c r="J36" s="34">
        <v>1168</v>
      </c>
      <c r="K36" s="35" t="s">
        <v>85</v>
      </c>
      <c r="L36" s="35"/>
      <c r="M36" s="35"/>
      <c r="N36" s="35"/>
      <c r="O36" s="35"/>
      <c r="P36" s="35"/>
      <c r="Q36" s="35"/>
      <c r="R36" s="35"/>
      <c r="S36" s="35"/>
      <c r="T36" s="35"/>
      <c r="U36" s="35" t="s">
        <v>86</v>
      </c>
    </row>
    <row r="37" spans="1:21" s="22" customFormat="1" ht="60" x14ac:dyDescent="0.2">
      <c r="A37" s="31">
        <v>10</v>
      </c>
      <c r="B37" s="32" t="s">
        <v>87</v>
      </c>
      <c r="C37" s="33" t="s">
        <v>88</v>
      </c>
      <c r="D37" s="34">
        <v>8.92</v>
      </c>
      <c r="E37" s="35" t="s">
        <v>89</v>
      </c>
      <c r="F37" s="34">
        <v>3.59</v>
      </c>
      <c r="G37" s="34">
        <v>3</v>
      </c>
      <c r="H37" s="34" t="s">
        <v>90</v>
      </c>
      <c r="I37" s="34">
        <v>1</v>
      </c>
      <c r="J37" s="34">
        <v>14</v>
      </c>
      <c r="K37" s="35" t="s">
        <v>91</v>
      </c>
      <c r="L37" s="35"/>
      <c r="M37" s="35"/>
      <c r="N37" s="35"/>
      <c r="O37" s="35"/>
      <c r="P37" s="35"/>
      <c r="Q37" s="35"/>
      <c r="R37" s="35"/>
      <c r="S37" s="35"/>
      <c r="T37" s="35"/>
      <c r="U37" s="35">
        <v>4</v>
      </c>
    </row>
    <row r="38" spans="1:21" s="22" customFormat="1" ht="84" x14ac:dyDescent="0.2">
      <c r="A38" s="31">
        <v>11</v>
      </c>
      <c r="B38" s="32" t="s">
        <v>92</v>
      </c>
      <c r="C38" s="33" t="s">
        <v>93</v>
      </c>
      <c r="D38" s="34">
        <v>511</v>
      </c>
      <c r="E38" s="35" t="s">
        <v>94</v>
      </c>
      <c r="F38" s="34"/>
      <c r="G38" s="34">
        <v>4323</v>
      </c>
      <c r="H38" s="34" t="s">
        <v>95</v>
      </c>
      <c r="I38" s="34"/>
      <c r="J38" s="34">
        <v>21906</v>
      </c>
      <c r="K38" s="35" t="s">
        <v>96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 s="22" customFormat="1" ht="72" x14ac:dyDescent="0.2">
      <c r="A39" s="31">
        <v>12</v>
      </c>
      <c r="B39" s="32" t="s">
        <v>97</v>
      </c>
      <c r="C39" s="33" t="s">
        <v>98</v>
      </c>
      <c r="D39" s="34">
        <v>4.12</v>
      </c>
      <c r="E39" s="35"/>
      <c r="F39" s="34">
        <v>4.12</v>
      </c>
      <c r="G39" s="34">
        <v>30</v>
      </c>
      <c r="H39" s="34"/>
      <c r="I39" s="34">
        <v>30</v>
      </c>
      <c r="J39" s="34">
        <v>224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>
        <v>224</v>
      </c>
    </row>
    <row r="40" spans="1:21" s="22" customFormat="1" ht="72" x14ac:dyDescent="0.2">
      <c r="A40" s="31">
        <v>13</v>
      </c>
      <c r="B40" s="32" t="s">
        <v>99</v>
      </c>
      <c r="C40" s="33" t="s">
        <v>98</v>
      </c>
      <c r="D40" s="34">
        <v>5.75</v>
      </c>
      <c r="E40" s="35"/>
      <c r="F40" s="34">
        <v>5.75</v>
      </c>
      <c r="G40" s="34">
        <v>42</v>
      </c>
      <c r="H40" s="34"/>
      <c r="I40" s="34">
        <v>42</v>
      </c>
      <c r="J40" s="34">
        <v>364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>
        <v>364</v>
      </c>
    </row>
    <row r="41" spans="1:21" s="22" customFormat="1" ht="72" x14ac:dyDescent="0.2">
      <c r="A41" s="31">
        <v>14</v>
      </c>
      <c r="B41" s="32" t="s">
        <v>100</v>
      </c>
      <c r="C41" s="33" t="s">
        <v>98</v>
      </c>
      <c r="D41" s="34">
        <v>31.85</v>
      </c>
      <c r="E41" s="35"/>
      <c r="F41" s="34">
        <v>31.85</v>
      </c>
      <c r="G41" s="34">
        <v>234</v>
      </c>
      <c r="H41" s="34"/>
      <c r="I41" s="34">
        <v>234</v>
      </c>
      <c r="J41" s="34">
        <v>1100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>
        <v>1100</v>
      </c>
    </row>
    <row r="42" spans="1:21" s="22" customFormat="1" ht="17.850000000000001" customHeight="1" x14ac:dyDescent="0.2">
      <c r="A42" s="49" t="s">
        <v>101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1" s="22" customFormat="1" ht="72" x14ac:dyDescent="0.2">
      <c r="A43" s="31">
        <v>15</v>
      </c>
      <c r="B43" s="32" t="s">
        <v>102</v>
      </c>
      <c r="C43" s="33" t="s">
        <v>103</v>
      </c>
      <c r="D43" s="34">
        <v>3905.55</v>
      </c>
      <c r="E43" s="35" t="s">
        <v>104</v>
      </c>
      <c r="F43" s="34" t="s">
        <v>105</v>
      </c>
      <c r="G43" s="34">
        <v>469</v>
      </c>
      <c r="H43" s="34" t="s">
        <v>106</v>
      </c>
      <c r="I43" s="34" t="s">
        <v>107</v>
      </c>
      <c r="J43" s="34">
        <v>2864</v>
      </c>
      <c r="K43" s="35" t="s">
        <v>108</v>
      </c>
      <c r="L43" s="35"/>
      <c r="M43" s="35"/>
      <c r="N43" s="35"/>
      <c r="O43" s="35"/>
      <c r="P43" s="35"/>
      <c r="Q43" s="35"/>
      <c r="R43" s="35"/>
      <c r="S43" s="35"/>
      <c r="T43" s="35"/>
      <c r="U43" s="35" t="s">
        <v>109</v>
      </c>
    </row>
    <row r="44" spans="1:21" s="22" customFormat="1" ht="60" x14ac:dyDescent="0.2">
      <c r="A44" s="31">
        <v>16</v>
      </c>
      <c r="B44" s="32" t="s">
        <v>110</v>
      </c>
      <c r="C44" s="33" t="s">
        <v>111</v>
      </c>
      <c r="D44" s="34">
        <v>122</v>
      </c>
      <c r="E44" s="35" t="s">
        <v>112</v>
      </c>
      <c r="F44" s="34"/>
      <c r="G44" s="34">
        <v>1610</v>
      </c>
      <c r="H44" s="34" t="s">
        <v>113</v>
      </c>
      <c r="I44" s="34"/>
      <c r="J44" s="34">
        <v>7196</v>
      </c>
      <c r="K44" s="35" t="s">
        <v>114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s="22" customFormat="1" ht="60" x14ac:dyDescent="0.2">
      <c r="A45" s="31">
        <v>17</v>
      </c>
      <c r="B45" s="32" t="s">
        <v>115</v>
      </c>
      <c r="C45" s="33" t="s">
        <v>116</v>
      </c>
      <c r="D45" s="34">
        <v>6992.7</v>
      </c>
      <c r="E45" s="35">
        <v>1652.22</v>
      </c>
      <c r="F45" s="34" t="s">
        <v>117</v>
      </c>
      <c r="G45" s="34">
        <v>470</v>
      </c>
      <c r="H45" s="34">
        <v>111</v>
      </c>
      <c r="I45" s="34" t="s">
        <v>118</v>
      </c>
      <c r="J45" s="34">
        <v>3644</v>
      </c>
      <c r="K45" s="35">
        <v>1497</v>
      </c>
      <c r="L45" s="35"/>
      <c r="M45" s="35"/>
      <c r="N45" s="35"/>
      <c r="O45" s="35"/>
      <c r="P45" s="35"/>
      <c r="Q45" s="35"/>
      <c r="R45" s="35"/>
      <c r="S45" s="35"/>
      <c r="T45" s="35"/>
      <c r="U45" s="35" t="s">
        <v>119</v>
      </c>
    </row>
    <row r="46" spans="1:21" s="22" customFormat="1" ht="48" x14ac:dyDescent="0.2">
      <c r="A46" s="31">
        <v>18</v>
      </c>
      <c r="B46" s="32" t="s">
        <v>120</v>
      </c>
      <c r="C46" s="33" t="s">
        <v>116</v>
      </c>
      <c r="D46" s="34">
        <v>5547.16</v>
      </c>
      <c r="E46" s="35">
        <v>533.82000000000005</v>
      </c>
      <c r="F46" s="34" t="s">
        <v>121</v>
      </c>
      <c r="G46" s="34">
        <v>373</v>
      </c>
      <c r="H46" s="34">
        <v>36</v>
      </c>
      <c r="I46" s="34" t="s">
        <v>122</v>
      </c>
      <c r="J46" s="34">
        <v>2504</v>
      </c>
      <c r="K46" s="35">
        <v>484</v>
      </c>
      <c r="L46" s="35"/>
      <c r="M46" s="35"/>
      <c r="N46" s="35"/>
      <c r="O46" s="35"/>
      <c r="P46" s="35"/>
      <c r="Q46" s="35"/>
      <c r="R46" s="35"/>
      <c r="S46" s="35"/>
      <c r="T46" s="35"/>
      <c r="U46" s="35" t="s">
        <v>123</v>
      </c>
    </row>
    <row r="47" spans="1:21" s="22" customFormat="1" ht="84" x14ac:dyDescent="0.2">
      <c r="A47" s="31">
        <v>19</v>
      </c>
      <c r="B47" s="32" t="s">
        <v>124</v>
      </c>
      <c r="C47" s="33">
        <v>6.72</v>
      </c>
      <c r="D47" s="34">
        <v>2000</v>
      </c>
      <c r="E47" s="35" t="s">
        <v>125</v>
      </c>
      <c r="F47" s="34"/>
      <c r="G47" s="34">
        <v>13440</v>
      </c>
      <c r="H47" s="34" t="s">
        <v>126</v>
      </c>
      <c r="I47" s="34"/>
      <c r="J47" s="34">
        <v>70552</v>
      </c>
      <c r="K47" s="35" t="s">
        <v>127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s="22" customFormat="1" ht="96" x14ac:dyDescent="0.2">
      <c r="A48" s="36">
        <v>20</v>
      </c>
      <c r="B48" s="37" t="s">
        <v>128</v>
      </c>
      <c r="C48" s="38" t="s">
        <v>129</v>
      </c>
      <c r="D48" s="39">
        <v>2000</v>
      </c>
      <c r="E48" s="40" t="s">
        <v>125</v>
      </c>
      <c r="F48" s="39"/>
      <c r="G48" s="39">
        <v>-12096</v>
      </c>
      <c r="H48" s="39" t="s">
        <v>130</v>
      </c>
      <c r="I48" s="39"/>
      <c r="J48" s="39">
        <v>-63497</v>
      </c>
      <c r="K48" s="40" t="s">
        <v>131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s="22" customFormat="1" ht="36" x14ac:dyDescent="0.2">
      <c r="A49" s="43" t="s">
        <v>132</v>
      </c>
      <c r="B49" s="44"/>
      <c r="C49" s="44"/>
      <c r="D49" s="44"/>
      <c r="E49" s="44"/>
      <c r="F49" s="44"/>
      <c r="G49" s="41">
        <v>13971</v>
      </c>
      <c r="H49" s="41" t="s">
        <v>133</v>
      </c>
      <c r="I49" s="41" t="s">
        <v>134</v>
      </c>
      <c r="J49" s="41">
        <v>80190</v>
      </c>
      <c r="K49" s="41" t="s">
        <v>135</v>
      </c>
      <c r="L49" s="41"/>
      <c r="M49" s="41"/>
      <c r="N49" s="41"/>
      <c r="O49" s="41"/>
      <c r="P49" s="41"/>
      <c r="Q49" s="41"/>
      <c r="R49" s="41"/>
      <c r="S49" s="41"/>
      <c r="T49" s="41"/>
      <c r="U49" s="41" t="s">
        <v>136</v>
      </c>
    </row>
    <row r="50" spans="1:21" s="22" customFormat="1" x14ac:dyDescent="0.2">
      <c r="A50" s="43" t="s">
        <v>137</v>
      </c>
      <c r="B50" s="44"/>
      <c r="C50" s="44"/>
      <c r="D50" s="44"/>
      <c r="E50" s="44"/>
      <c r="F50" s="44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:21" s="22" customFormat="1" x14ac:dyDescent="0.2">
      <c r="A51" s="43" t="s">
        <v>138</v>
      </c>
      <c r="B51" s="44"/>
      <c r="C51" s="44"/>
      <c r="D51" s="44"/>
      <c r="E51" s="44"/>
      <c r="F51" s="44"/>
      <c r="G51" s="41">
        <v>1289</v>
      </c>
      <c r="H51" s="41"/>
      <c r="I51" s="41"/>
      <c r="J51" s="41">
        <v>17387</v>
      </c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:21" s="22" customFormat="1" x14ac:dyDescent="0.2">
      <c r="A52" s="43" t="s">
        <v>139</v>
      </c>
      <c r="B52" s="44"/>
      <c r="C52" s="44"/>
      <c r="D52" s="44"/>
      <c r="E52" s="44"/>
      <c r="F52" s="44"/>
      <c r="G52" s="41">
        <v>10493</v>
      </c>
      <c r="H52" s="41"/>
      <c r="I52" s="41"/>
      <c r="J52" s="41">
        <v>51523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:21" s="22" customFormat="1" x14ac:dyDescent="0.2">
      <c r="A53" s="43" t="s">
        <v>140</v>
      </c>
      <c r="B53" s="44"/>
      <c r="C53" s="44"/>
      <c r="D53" s="44"/>
      <c r="E53" s="44"/>
      <c r="F53" s="44"/>
      <c r="G53" s="41">
        <v>2416</v>
      </c>
      <c r="H53" s="41"/>
      <c r="I53" s="41"/>
      <c r="J53" s="41">
        <v>14339</v>
      </c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:21" s="22" customFormat="1" x14ac:dyDescent="0.2">
      <c r="A54" s="45" t="s">
        <v>141</v>
      </c>
      <c r="B54" s="46"/>
      <c r="C54" s="46"/>
      <c r="D54" s="46"/>
      <c r="E54" s="46"/>
      <c r="F54" s="46"/>
      <c r="G54" s="42">
        <v>1370</v>
      </c>
      <c r="H54" s="42"/>
      <c r="I54" s="42"/>
      <c r="J54" s="42">
        <v>15733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s="22" customFormat="1" x14ac:dyDescent="0.2">
      <c r="A55" s="45" t="s">
        <v>142</v>
      </c>
      <c r="B55" s="46"/>
      <c r="C55" s="46"/>
      <c r="D55" s="46"/>
      <c r="E55" s="46"/>
      <c r="F55" s="46"/>
      <c r="G55" s="42">
        <v>853</v>
      </c>
      <c r="H55" s="42"/>
      <c r="I55" s="42"/>
      <c r="J55" s="42">
        <v>9208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s="22" customFormat="1" x14ac:dyDescent="0.2">
      <c r="A56" s="45" t="s">
        <v>143</v>
      </c>
      <c r="B56" s="46"/>
      <c r="C56" s="46"/>
      <c r="D56" s="46"/>
      <c r="E56" s="46"/>
      <c r="F56" s="46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s="22" customFormat="1" ht="26.1" customHeight="1" x14ac:dyDescent="0.2">
      <c r="A57" s="43" t="s">
        <v>144</v>
      </c>
      <c r="B57" s="44"/>
      <c r="C57" s="44"/>
      <c r="D57" s="44"/>
      <c r="E57" s="44"/>
      <c r="F57" s="44"/>
      <c r="G57" s="41">
        <v>2142</v>
      </c>
      <c r="H57" s="41"/>
      <c r="I57" s="41"/>
      <c r="J57" s="41">
        <v>23430</v>
      </c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spans="1:21" s="22" customFormat="1" x14ac:dyDescent="0.2">
      <c r="A58" s="43" t="s">
        <v>145</v>
      </c>
      <c r="B58" s="44"/>
      <c r="C58" s="44"/>
      <c r="D58" s="44"/>
      <c r="E58" s="44"/>
      <c r="F58" s="44"/>
      <c r="G58" s="41">
        <v>1630</v>
      </c>
      <c r="H58" s="41"/>
      <c r="I58" s="41"/>
      <c r="J58" s="41">
        <v>7336</v>
      </c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s="22" customFormat="1" x14ac:dyDescent="0.2">
      <c r="A59" s="43" t="s">
        <v>146</v>
      </c>
      <c r="B59" s="44"/>
      <c r="C59" s="44"/>
      <c r="D59" s="44"/>
      <c r="E59" s="44"/>
      <c r="F59" s="44"/>
      <c r="G59" s="41">
        <v>12116</v>
      </c>
      <c r="H59" s="41"/>
      <c r="I59" s="41"/>
      <c r="J59" s="41">
        <v>72677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s="22" customFormat="1" x14ac:dyDescent="0.2">
      <c r="A60" s="43" t="s">
        <v>147</v>
      </c>
      <c r="B60" s="44"/>
      <c r="C60" s="44"/>
      <c r="D60" s="44"/>
      <c r="E60" s="44"/>
      <c r="F60" s="44"/>
      <c r="G60" s="41">
        <v>72</v>
      </c>
      <c r="H60" s="41"/>
      <c r="I60" s="41"/>
      <c r="J60" s="41">
        <v>588</v>
      </c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1" s="22" customFormat="1" x14ac:dyDescent="0.2">
      <c r="A61" s="43" t="s">
        <v>148</v>
      </c>
      <c r="B61" s="44"/>
      <c r="C61" s="44"/>
      <c r="D61" s="44"/>
      <c r="E61" s="44"/>
      <c r="F61" s="44"/>
      <c r="G61" s="41">
        <v>234</v>
      </c>
      <c r="H61" s="41"/>
      <c r="I61" s="41"/>
      <c r="J61" s="41">
        <v>1100</v>
      </c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1:21" s="22" customFormat="1" x14ac:dyDescent="0.2">
      <c r="A62" s="43" t="s">
        <v>149</v>
      </c>
      <c r="B62" s="44"/>
      <c r="C62" s="44"/>
      <c r="D62" s="44"/>
      <c r="E62" s="44"/>
      <c r="F62" s="44"/>
      <c r="G62" s="41">
        <v>16194</v>
      </c>
      <c r="H62" s="41"/>
      <c r="I62" s="41"/>
      <c r="J62" s="41">
        <v>105131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1:21" s="22" customFormat="1" x14ac:dyDescent="0.2">
      <c r="A63" s="45" t="s">
        <v>150</v>
      </c>
      <c r="B63" s="46"/>
      <c r="C63" s="46"/>
      <c r="D63" s="46"/>
      <c r="E63" s="46"/>
      <c r="F63" s="46"/>
      <c r="G63" s="42">
        <v>16194</v>
      </c>
      <c r="H63" s="42"/>
      <c r="I63" s="42"/>
      <c r="J63" s="42">
        <v>105131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s="22" customFormat="1" ht="12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s="22" customFormat="1" ht="12" x14ac:dyDescent="0.2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4" customFormat="1" ht="12" x14ac:dyDescent="0.2">
      <c r="A66" s="27" t="s">
        <v>23</v>
      </c>
    </row>
    <row r="67" spans="1:21" s="4" customFormat="1" ht="12" x14ac:dyDescent="0.2">
      <c r="A67" s="24"/>
    </row>
    <row r="68" spans="1:21" s="4" customFormat="1" ht="12" x14ac:dyDescent="0.2">
      <c r="A68" s="27" t="s">
        <v>24</v>
      </c>
    </row>
    <row r="69" spans="1:21" s="4" customFormat="1" ht="12" x14ac:dyDescent="0.2">
      <c r="A69" s="19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s="24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</sheetData>
  <mergeCells count="43">
    <mergeCell ref="G17:H17"/>
    <mergeCell ref="J17:K17"/>
    <mergeCell ref="J23:J24"/>
    <mergeCell ref="G22:I22"/>
    <mergeCell ref="G12:I12"/>
    <mergeCell ref="G16:H16"/>
    <mergeCell ref="J13:K13"/>
    <mergeCell ref="J16:K16"/>
    <mergeCell ref="G14:H14"/>
    <mergeCell ref="G15:H15"/>
    <mergeCell ref="J22:U22"/>
    <mergeCell ref="G23:G24"/>
    <mergeCell ref="J14:K14"/>
    <mergeCell ref="J15:K15"/>
    <mergeCell ref="G13:H13"/>
    <mergeCell ref="A22:A24"/>
    <mergeCell ref="B22:B24"/>
    <mergeCell ref="C22:C24"/>
    <mergeCell ref="D22:F22"/>
    <mergeCell ref="D23:D24"/>
    <mergeCell ref="A7:U7"/>
    <mergeCell ref="A8:U8"/>
    <mergeCell ref="A9:U9"/>
    <mergeCell ref="A10:U10"/>
    <mergeCell ref="J12:U12"/>
    <mergeCell ref="A26:U26"/>
    <mergeCell ref="A29:U29"/>
    <mergeCell ref="A42:U42"/>
    <mergeCell ref="A49:F49"/>
    <mergeCell ref="A50:F50"/>
    <mergeCell ref="A51:F51"/>
    <mergeCell ref="A52:F52"/>
    <mergeCell ref="A53:F53"/>
    <mergeCell ref="A54:F54"/>
    <mergeCell ref="A55:F55"/>
    <mergeCell ref="A61:F61"/>
    <mergeCell ref="A62:F62"/>
    <mergeCell ref="A63:F63"/>
    <mergeCell ref="A56:F56"/>
    <mergeCell ref="A57:F57"/>
    <mergeCell ref="A58:F58"/>
    <mergeCell ref="A59:F59"/>
    <mergeCell ref="A60:F6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Саблина Анна Анатольевна</dc:creator>
  <cp:lastModifiedBy>Уварова Дарья Ильинична</cp:lastModifiedBy>
  <cp:lastPrinted>2011-09-08T07:56:05Z</cp:lastPrinted>
  <dcterms:created xsi:type="dcterms:W3CDTF">2003-01-28T12:33:10Z</dcterms:created>
  <dcterms:modified xsi:type="dcterms:W3CDTF">2019-08-13T11:28:45Z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