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ks-65\внешняя\Романова Т\Кишеневская 28_Маша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08" i="8"/>
  <c r="G108" i="8"/>
  <c r="J107" i="8"/>
  <c r="G107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06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10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12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<sst xmlns="http://schemas.openxmlformats.org/spreadsheetml/2006/main" count="355" uniqueCount="297">
  <si>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</si>
  <si>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</si>
  <si>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</si>
  <si>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</si>
  <si>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</si>
  <si>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</si>
  <si>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</si>
  <si>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</si>
  <si>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</si>
  <si>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</si>
  <si>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</si>
  <si>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</si>
  <si>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</si>
  <si>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</si>
  <si>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</si>
  <si>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</si>
  <si>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</si>
  <si>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</si>
  <si>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</si>
  <si>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</si>
  <si>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</si>
  <si>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</si>
  <si>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</si>
  <si>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</si>
  <si>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</si>
  <si>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</si>
  <si>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</si>
  <si>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</si>
  <si>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</si>
  <si>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</si>
  <si>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на Кишеневская 28</t>
  </si>
  <si>
    <t>Основание:Проект №2542-18-ТП-ГСН</t>
  </si>
  <si>
    <t>Раздел 1. Подводящий газопровод</t>
  </si>
  <si>
    <t>ТЕР24-02-041-03
Надземная прокладка стальных газопроводов на металлических опорах, условный диаметр газопровода: 80 мм
100 м газопровода
2 210,41 = 2 224,57 - 0,0011 x 12 870,00</t>
  </si>
  <si>
    <t>0,11
11/100</t>
  </si>
  <si>
    <t>252,68
_____
303,3</t>
  </si>
  <si>
    <t>1654,43
_____
209,45</t>
  </si>
  <si>
    <t>27,79
_____
33,37</t>
  </si>
  <si>
    <t>181,99
_____
23,04</t>
  </si>
  <si>
    <t>374,5
_____
117,01</t>
  </si>
  <si>
    <t>1038,13
_____
310,64</t>
  </si>
  <si>
    <t>ТССЦ-103-0144
Трубы стальные электросварные прямошовные со снятой фаской из стали марок БСт2кп-БСт4кп и БСт2пс-БСт4пс наружный диаметр 76 мм, толщина стенки 3,5 мм
м</t>
  </si>
  <si>
    <t>11,11
11*1,01</t>
  </si>
  <si>
    <t xml:space="preserve">
_____
40,8</t>
  </si>
  <si>
    <t xml:space="preserve">
_____
453,29</t>
  </si>
  <si>
    <t xml:space="preserve">
_____
2906,93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</si>
  <si>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</si>
  <si>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0,82
82/100</t>
  </si>
  <si>
    <t>232,58
_____
187,86</t>
  </si>
  <si>
    <t>1591,9
_____
205,71</t>
  </si>
  <si>
    <t>190,72
_____
154,04</t>
  </si>
  <si>
    <t>1305,36
_____
168,68</t>
  </si>
  <si>
    <t>2571,5
_____
545,61</t>
  </si>
  <si>
    <t>7518,93
_____
2274,01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</si>
  <si>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</si>
  <si>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82,82
82*1,01</t>
  </si>
  <si>
    <t xml:space="preserve">
_____
30,2</t>
  </si>
  <si>
    <t xml:space="preserve">
_____
2501,16</t>
  </si>
  <si>
    <t xml:space="preserve">
_____
15992,54</t>
  </si>
  <si>
    <t>ТЕР13-03-002-04
Огрунтовка металлических поверхностей за один раз: грунтовкой ГФ-021
100 м2 окрашиваемой поверхности</t>
  </si>
  <si>
    <t>0,346
17,3*2/100</t>
  </si>
  <si>
    <t>71,47
_____
250,36</t>
  </si>
  <si>
    <t>10,15
_____
0,12</t>
  </si>
  <si>
    <t>24,73
_____
86,63</t>
  </si>
  <si>
    <t>3,51
_____
0,04</t>
  </si>
  <si>
    <t>333,32
_____
293,86</t>
  </si>
  <si>
    <t>15,26
_____
0,57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</si>
  <si>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</si>
  <si>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</si>
  <si>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6,8
_____
0,12</t>
  </si>
  <si>
    <t>15,2
_____
134,42</t>
  </si>
  <si>
    <t>2,35
_____
0,04</t>
  </si>
  <si>
    <t>204,79
_____
440,51</t>
  </si>
  <si>
    <t>10,54
_____
0,57</t>
  </si>
  <si>
    <t>ТЕР01-02-031-04
Бурение ям глубиной до 2 м бурильно-крановыми машинами: на автомобиле, группа грунтов 2
100 ям</t>
  </si>
  <si>
    <t>0,17
17/100</t>
  </si>
  <si>
    <t>2276,31
_____
232,59</t>
  </si>
  <si>
    <t>386,97
_____
39,54</t>
  </si>
  <si>
    <t>2665,18
_____
533,01</t>
  </si>
  <si>
    <t>ТЕР06-01-001-13
Устройство фундаментов-столбов: бетонных
100 м3 бетона, бутобетона и железобетона в деле</t>
  </si>
  <si>
    <t>0,067
6,7/100</t>
  </si>
  <si>
    <t>6449,24
_____
6374,53</t>
  </si>
  <si>
    <t>1934,99
_____
302,95</t>
  </si>
  <si>
    <t>432,1
_____
427,1</t>
  </si>
  <si>
    <t>129,64
_____
20,3</t>
  </si>
  <si>
    <t>5826,93
_____
2518,01</t>
  </si>
  <si>
    <t>747,99
_____
273,6</t>
  </si>
  <si>
    <t>ТССЦ-401-0025
Бетон тяжелый, крупность заполнителя более 40 мм, класс В12,5 (М150)
м3</t>
  </si>
  <si>
    <t xml:space="preserve">
_____
578</t>
  </si>
  <si>
    <t xml:space="preserve">
_____
3872,6</t>
  </si>
  <si>
    <t xml:space="preserve">
_____
19109,41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</si>
  <si>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</si>
  <si>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16,415
6,7*2,45</t>
  </si>
  <si>
    <t>ТЕР09-03-012-12
Монтаж опорных стоек для пролетов: до 24 м
1 т конструкций</t>
  </si>
  <si>
    <t>0,3559
355,9/1000</t>
  </si>
  <si>
    <t>74,73
_____
175,4</t>
  </si>
  <si>
    <t>299,82
_____
36,18</t>
  </si>
  <si>
    <t>26,6
_____
62,42</t>
  </si>
  <si>
    <t>106,71
_____
12,88</t>
  </si>
  <si>
    <t>358,61
_____
357,21</t>
  </si>
  <si>
    <t>646,6
_____
173,58</t>
  </si>
  <si>
    <t>ТССЦ-201-0888
Опоры скользящие и катковые, крепежные детали, хомуты
т</t>
  </si>
  <si>
    <t xml:space="preserve">
_____
12870</t>
  </si>
  <si>
    <t xml:space="preserve">
_____
4580,43</t>
  </si>
  <si>
    <t xml:space="preserve">
_____
26686</t>
  </si>
  <si>
    <t>0,0897
8,97/100</t>
  </si>
  <si>
    <t>6,41
_____
22,46</t>
  </si>
  <si>
    <t>0,91
_____
0,01</t>
  </si>
  <si>
    <t>86,41
_____
76,19</t>
  </si>
  <si>
    <t>3,95
_____
0,15</t>
  </si>
  <si>
    <t>3,94
_____
34,85</t>
  </si>
  <si>
    <t>0,61
_____
0,01</t>
  </si>
  <si>
    <t>53,09
_____
114,21</t>
  </si>
  <si>
    <t>2,73
_____
0,15</t>
  </si>
  <si>
    <t>ТЕР22-03-001-05
Установка фасонных частей стальных сварных диаметром: 100-250 мм
1 т фасонных частей</t>
  </si>
  <si>
    <t>0,0128
12,8/1000</t>
  </si>
  <si>
    <t>4960,28
_____
14919,4</t>
  </si>
  <si>
    <t>11806,75
_____
1684,6</t>
  </si>
  <si>
    <t>63,49
_____
190,97</t>
  </si>
  <si>
    <t>151,13
_____
21,56</t>
  </si>
  <si>
    <t>855,73
_____
1668,86</t>
  </si>
  <si>
    <t>964,2
_____
290,67</t>
  </si>
  <si>
    <t>ТЕР01-02-057-02
Разработка грунта вручную в траншеях глубиной до 2 м без креплений с откосами, группа грунтов: 2
100 м3 грунта</t>
  </si>
  <si>
    <t>0,364
36,4/100</t>
  </si>
  <si>
    <t>ТЕР23-01-001-01
Устройство основания под трубопроводы: песчаного
10 м3 основания</t>
  </si>
  <si>
    <t>1,3
13/10</t>
  </si>
  <si>
    <t>105,37
_____
1287</t>
  </si>
  <si>
    <t>39,04
_____
4,26</t>
  </si>
  <si>
    <t>136,98
_____
1673,1</t>
  </si>
  <si>
    <t>50,75
_____
5,54</t>
  </si>
  <si>
    <t>1847,12
_____
4972,1</t>
  </si>
  <si>
    <t>240,7
_____
74,58</t>
  </si>
  <si>
    <t>ТЕР01-02-061-02
Засыпка вручную траншей, пазух котлованов и ям, группа грунтов: 2
100 м3 грунта</t>
  </si>
  <si>
    <t>0,234
23,4/100</t>
  </si>
  <si>
    <t>ТЕР01-02-005-01
Уплотнение грунта пневматическими трамбовками, группа грунтов: 1-2
100 м3 уплотненного грунта</t>
  </si>
  <si>
    <t>199,9
_____
36,97</t>
  </si>
  <si>
    <t>46,77
_____
8,65</t>
  </si>
  <si>
    <t>313,73
_____
116,61</t>
  </si>
  <si>
    <t>ТССЦпг-01-01-01-035
Погрузочные работы при автомобильных перевозках: глины
1 т груза</t>
  </si>
  <si>
    <t>26,39
13*2,03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</si>
  <si>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</si>
  <si>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0,05
5/100</t>
  </si>
  <si>
    <t>227,93
_____
4,03</t>
  </si>
  <si>
    <t>919,84
_____
102,06</t>
  </si>
  <si>
    <t>11,4
_____
0,2</t>
  </si>
  <si>
    <t>45,99
_____
5,1</t>
  </si>
  <si>
    <t>153,66
_____
1,54</t>
  </si>
  <si>
    <t>263,49
_____
68,79</t>
  </si>
  <si>
    <t>5,05
5*1,01</t>
  </si>
  <si>
    <t xml:space="preserve">
_____
152,51</t>
  </si>
  <si>
    <t xml:space="preserve">
_____
975,16</t>
  </si>
  <si>
    <t>ТЕР24-02-021-01
Изоляция комбинированным мастично-ленточным материалом типа ленты «Лиам» газопроводов условным диаметром: 50-200 мм
1 м2</t>
  </si>
  <si>
    <t>0,8949
5*3,14*0,057</t>
  </si>
  <si>
    <t>23,4
_____
180,68</t>
  </si>
  <si>
    <t>88,16
_____
14,3</t>
  </si>
  <si>
    <t>20,94
_____
161,7</t>
  </si>
  <si>
    <t>78,89
_____
12,8</t>
  </si>
  <si>
    <t>282,13
_____
546,81</t>
  </si>
  <si>
    <t>447,05
_____
172,51</t>
  </si>
  <si>
    <t>ТЕР24-02-034-01
Укладка газопроводов из одиночных полиэтиленовых труб в траншею, диаметр газопровода: до 110 мм
100 м газопровода</t>
  </si>
  <si>
    <t>0,237
23,7/100</t>
  </si>
  <si>
    <t>ТССЦ-507-3726
Труба напорная из полиэтилена PE 100 для газопроводов ПЭ100 SDR11, размером 63х5,8 мм (ГОСТ Р 50838-95)
м</t>
  </si>
  <si>
    <t>24,174
23,7*1,02</t>
  </si>
  <si>
    <t xml:space="preserve">
_____
32,47</t>
  </si>
  <si>
    <t xml:space="preserve">
_____
784,93</t>
  </si>
  <si>
    <t xml:space="preserve">
_____
3064,78</t>
  </si>
  <si>
    <t>ТЕР24-02-001-05
Сварка «встык» полиэтиленовых труб нагревательным элементом: при полуавтоматическом управлении процессом сварки, диаметр труб 63 мм
1 соединение</t>
  </si>
  <si>
    <t>ТЕРм10-06-048-05
Прокладка опознавательной ленты
(ПЗ=0,3 (ОЗП=0,3; ЭМ=0,3 к расх.; ЗПМ=0,3; МАТ=0,3 к расх.; ТЗ=0,3; ТЗМ=0,3))
км</t>
  </si>
  <si>
    <t>0,0237
23,7/1000</t>
  </si>
  <si>
    <t>87,77
_____
1,76</t>
  </si>
  <si>
    <t>410,69
_____
41,06</t>
  </si>
  <si>
    <t>2,08
_____
0,05</t>
  </si>
  <si>
    <t>9,73
_____
0,97</t>
  </si>
  <si>
    <t>28,03
_____
0,56</t>
  </si>
  <si>
    <t>54,43
_____
13,12</t>
  </si>
  <si>
    <t>ТССЦ-507-3538
Лента сигнальная "Газ" ЛСГ 200
м</t>
  </si>
  <si>
    <t xml:space="preserve">
_____
0,3</t>
  </si>
  <si>
    <t xml:space="preserve">
_____
7,11</t>
  </si>
  <si>
    <t xml:space="preserve">
_____
24,65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</si>
  <si>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</si>
  <si>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17,67
_____
178,53</t>
  </si>
  <si>
    <t>35,34
_____
357,06</t>
  </si>
  <si>
    <t>476,18
_____
699,98</t>
  </si>
  <si>
    <t>прайс полипластик от 17.09.18
Соединительный элемент "сталь-полиэтилен" (ТУ 2248-025-00203536-96), диаметром 63мм
(ПЗ=1,05 (ОЗП=1,05; ЭМ=1,05 к расх.; ЗПМ=1,05; МАТ=1,05 к расх.; ТЗ=1,05; ТЗМ=1,05))
шт.</t>
  </si>
  <si>
    <t xml:space="preserve">
_____
46,92</t>
  </si>
  <si>
    <t xml:space="preserve">
_____
93,84</t>
  </si>
  <si>
    <t xml:space="preserve">
_____
592,2</t>
  </si>
  <si>
    <t>ТЕР22-05-003-01
Протаскивание в футляр стальных труб диаметром: 100 мм
100 м трубы, уложенной в футляр</t>
  </si>
  <si>
    <t>0,01
0,5*2/100</t>
  </si>
  <si>
    <t>1026,3
_____
1111,06</t>
  </si>
  <si>
    <t>10,26
_____
11,12</t>
  </si>
  <si>
    <t>138,31
_____
61,96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</si>
  <si>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</si>
  <si>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</si>
  <si>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</si>
  <si>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3,3
_____
0,16</t>
  </si>
  <si>
    <t>13,12
_____
1,39</t>
  </si>
  <si>
    <t>44,54
_____
1,14</t>
  </si>
  <si>
    <t>73,74
_____
18,78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</si>
  <si>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</si>
  <si>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1
0,5*2</t>
  </si>
  <si>
    <t xml:space="preserve">
_____
67,3</t>
  </si>
  <si>
    <t xml:space="preserve">
_____
430,5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</si>
  <si>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</si>
  <si>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0,33912
0,5*2*3,14*0,108</t>
  </si>
  <si>
    <t>7,94
_____
61,26</t>
  </si>
  <si>
    <t>29,9
_____
4,85</t>
  </si>
  <si>
    <t>106,91
_____
207,21</t>
  </si>
  <si>
    <t>169,41
_____
65,37</t>
  </si>
  <si>
    <t>ТЕР22-05-004-01
Заделка битумом и прядью концов футляра диаметром: 400 мм
(ПЗ=0,25 (ОЗП=0,25; ЭМ=0,25 к расх.; ЗПМ=0,25; МАТ=0,25 к расх.; ТЗ=0,25; ТЗМ=0,25))
1 футляр</t>
  </si>
  <si>
    <t>8,19
_____
39,89</t>
  </si>
  <si>
    <t>16,38
_____
79,78</t>
  </si>
  <si>
    <t>220,94
_____
385,22</t>
  </si>
  <si>
    <t>ТЕРм12-10-001-01
Бобышки, штуцеры на условное давление: до 10 МПа
100 шт.</t>
  </si>
  <si>
    <t>0,02
2/100</t>
  </si>
  <si>
    <t>795,26
_____
2433,91</t>
  </si>
  <si>
    <t>15,91
_____
48,67</t>
  </si>
  <si>
    <t>214,36
_____
534,33</t>
  </si>
  <si>
    <t>ТЕР22-03-014-01
Приварка фланцев к стальным трубопроводам диаметром: 50 мм
1 фланец
34,41 = 78,21 - 1 x 43,80</t>
  </si>
  <si>
    <t>5,19
_____
1,15</t>
  </si>
  <si>
    <t>28,07
_____
4,08</t>
  </si>
  <si>
    <t>20,76
_____
4,6</t>
  </si>
  <si>
    <t>112,28
_____
16,32</t>
  </si>
  <si>
    <t>279,68
_____
34,96</t>
  </si>
  <si>
    <t>717
_____
220,12</t>
  </si>
  <si>
    <t>ТССЦ-507-2834
Соединения изолирующие фланцевые на условное давление 0,6 мПа для труб диаметром до 50 мм
компл.</t>
  </si>
  <si>
    <t xml:space="preserve">
_____
211,17</t>
  </si>
  <si>
    <t xml:space="preserve">
_____
422,34</t>
  </si>
  <si>
    <t xml:space="preserve">
_____
2929,28</t>
  </si>
  <si>
    <t>0,024
0,2*0,6*4*5/100</t>
  </si>
  <si>
    <t>ТЕРм08-02-472-01
Заземлитель горизонтальный из стали: круглой диаметром 12 мм
100 м</t>
  </si>
  <si>
    <t>0,2
4*5/100</t>
  </si>
  <si>
    <t>225,91
_____
44,71</t>
  </si>
  <si>
    <t>57,76
_____
2,29</t>
  </si>
  <si>
    <t>45,18
_____
8,95</t>
  </si>
  <si>
    <t>11,55
_____
0,46</t>
  </si>
  <si>
    <t>609,06
_____
41,88</t>
  </si>
  <si>
    <t>69,56
_____
6,16</t>
  </si>
  <si>
    <t>ТЕРм08-02-471-03
Заземлитель вертикальный из круглой стали диаметром: 12 мм
10 шт.</t>
  </si>
  <si>
    <t>0,8
4*2/10</t>
  </si>
  <si>
    <t>98,57
_____
41,77</t>
  </si>
  <si>
    <t>38,9
_____
1,31</t>
  </si>
  <si>
    <t>78,86
_____
33,41</t>
  </si>
  <si>
    <t>31,12
_____
1,05</t>
  </si>
  <si>
    <t>1062,98
_____
143,86</t>
  </si>
  <si>
    <t>186,66
_____
14,09</t>
  </si>
  <si>
    <t>ТССЦ-204-0004
Горячекатаная арматурная сталь гладкая класса А-I, диаметром 12 мм
т</t>
  </si>
  <si>
    <t>0,356
0,89*20*20/1000</t>
  </si>
  <si>
    <t xml:space="preserve">
_____
6690</t>
  </si>
  <si>
    <t xml:space="preserve">
_____
2381,64</t>
  </si>
  <si>
    <t xml:space="preserve">
_____
15000,14</t>
  </si>
  <si>
    <t>ТЕРм39-02-006-06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89 мм, толщина стенки до 24 мм
1 стык</t>
  </si>
  <si>
    <t>10,09
_____
2,84</t>
  </si>
  <si>
    <t>136,07
_____
15,1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</si>
  <si>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</si>
  <si>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</si>
  <si>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209,1
_____
20,09</t>
  </si>
  <si>
    <t>ТЕР24-02-120-02
Очистка полости трубопровода продувкой воздухом, условный диаметр газопровода: до 100 мм
100 м трубопровода</t>
  </si>
  <si>
    <t>1,217
(11+87+23,7)/100</t>
  </si>
  <si>
    <t>12,55
_____
2,43</t>
  </si>
  <si>
    <t>15,28
_____
2,96</t>
  </si>
  <si>
    <t>102,47
_____
39,89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</si>
  <si>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</si>
  <si>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</si>
  <si>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875,12
_____
138,88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</si>
  <si>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</si>
  <si>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</si>
  <si>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7,7
_____
0,89</t>
  </si>
  <si>
    <t>51,98
_____
11,98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</si>
  <si>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</si>
  <si>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</si>
  <si>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5390,67
_____
1147,44</t>
  </si>
  <si>
    <t>Итого прямые затраты по разделу</t>
  </si>
  <si>
    <t>2381,89
_____
18951,20</t>
  </si>
  <si>
    <t>4705,33
_____
432,20</t>
  </si>
  <si>
    <t>32110,72
_____
101648,68</t>
  </si>
  <si>
    <t>27261,40
_____
5826,39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</si>
  <si>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</si>
  <si>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</si>
  <si>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</si>
  <si>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</si>
  <si>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</si>
  <si>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</si>
  <si>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Подводящий газопровод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</si>
  <si>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</si>
  <si>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</si>
  <si>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</si>
  <si>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Итого по разделу 1 Подводящий газопровод</t>
  </si>
  <si>
    <t>Итого прямые затраты по смете</t>
  </si>
  <si>
    <t>ВСЕГО по смете</t>
  </si>
  <si>
    <t xml:space="preserve">    ВСЕГО по смете</t>
  </si>
  <si>
    <t>Составлена в базисных ценах на 01.2000 г. и текущих ценах на 2 квартал 2019г.</t>
  </si>
  <si>
    <t>Стройка: Газопровод низкого давления от точки подключения до границы земельного участка по адресу: г. Челябинск п. Каштак ул. Кишеневская д. 28</t>
  </si>
  <si>
    <t>Объект: Газопровод низкого давления от точки подключения до границы земельного участка по адресу: г. Челябинск п. Каштак ул. Кишеневская д. 28</t>
  </si>
  <si>
    <t xml:space="preserve"> </t>
  </si>
  <si>
    <t>Составил:  _________________ /Романова Т.В./</t>
  </si>
  <si>
    <t>Проверил:  _________________ /Петров А.Б.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</si>
</sst>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8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7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14"/>
  <sheetViews>
    <sheetView showGridLines="0" tabSelected="1" workbookViewId="0">
      <selection activeCell="B115" sqref="B115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8" t="s">
        <v>294</v>
      </c>
      <c r="H3" s="38" t="s">
        <v>28</v>
      </c>
    </row>
    <row r="4" spans="1:21" x14ac:dyDescent="0.2">
      <c r="A4" s="38" t="s">
        <v>29</v>
      </c>
      <c r="B4" s="4"/>
      <c r="C4" s="4"/>
      <c r="D4" s="4"/>
      <c r="E4" s="4"/>
      <c r="F4" s="4"/>
      <c r="G4" s="4"/>
      <c r="H4" s="38" t="s">
        <v>29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9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40" t="s">
        <v>292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40" t="s">
        <v>293</v>
      </c>
      <c r="B10" s="6"/>
      <c r="C10" s="6"/>
      <c r="D10" s="6"/>
    </row>
    <row r="11" spans="1:21" s="7" customFormat="1" ht="15" x14ac:dyDescent="0.25">
      <c r="A11" s="65" t="s">
        <v>1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</row>
    <row r="12" spans="1:21" s="7" customFormat="1" ht="12" x14ac:dyDescent="0.2">
      <c r="A12" s="66" t="s">
        <v>19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s="7" customFormat="1" ht="12" x14ac:dyDescent="0.2">
      <c r="A13" s="66" t="s">
        <v>30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s="7" customFormat="1" ht="12" x14ac:dyDescent="0.2">
      <c r="A14" s="67" t="s">
        <v>31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 s="7" customFormat="1" ht="12" x14ac:dyDescent="0.2"/>
    <row r="16" spans="1:21" s="7" customFormat="1" ht="12" x14ac:dyDescent="0.2">
      <c r="G16" s="68" t="s">
        <v>17</v>
      </c>
      <c r="H16" s="69"/>
      <c r="I16" s="70"/>
      <c r="J16" s="68" t="s">
        <v>18</v>
      </c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</row>
    <row r="17" spans="1:26" s="7" customFormat="1" x14ac:dyDescent="0.2">
      <c r="D17" s="5" t="s">
        <v>2</v>
      </c>
      <c r="G17" s="74">
        <f>30121.51/1000</f>
        <v>30.121509999999997</v>
      </c>
      <c r="H17" s="75"/>
      <c r="I17" s="8" t="s">
        <v>3</v>
      </c>
      <c r="J17" s="76">
        <f>216065.1/1000</f>
        <v>216.0651</v>
      </c>
      <c r="K17" s="77"/>
      <c r="L17" s="9"/>
      <c r="M17" s="9"/>
      <c r="N17" s="9"/>
      <c r="O17" s="9"/>
      <c r="P17" s="9"/>
      <c r="Q17" s="9"/>
      <c r="R17" s="9"/>
      <c r="S17" s="9"/>
      <c r="T17" s="9"/>
      <c r="U17" s="8" t="s">
        <v>3</v>
      </c>
    </row>
    <row r="18" spans="1:26" s="7" customFormat="1" x14ac:dyDescent="0.2">
      <c r="D18" s="10" t="s">
        <v>20</v>
      </c>
      <c r="F18" s="11"/>
      <c r="G18" s="74">
        <f>0/1000</f>
        <v>0</v>
      </c>
      <c r="H18" s="75"/>
      <c r="I18" s="8" t="s">
        <v>3</v>
      </c>
      <c r="J18" s="76">
        <f>0/1000</f>
        <v>0</v>
      </c>
      <c r="K18" s="77"/>
      <c r="L18" s="9"/>
      <c r="M18" s="9"/>
      <c r="N18" s="9"/>
      <c r="O18" s="9"/>
      <c r="P18" s="9"/>
      <c r="Q18" s="9"/>
      <c r="R18" s="9"/>
      <c r="S18" s="9"/>
      <c r="T18" s="9"/>
      <c r="U18" s="8" t="s">
        <v>3</v>
      </c>
    </row>
    <row r="19" spans="1:26" s="7" customFormat="1" x14ac:dyDescent="0.2">
      <c r="D19" s="10" t="s">
        <v>21</v>
      </c>
      <c r="F19" s="11"/>
      <c r="G19" s="74">
        <f>2949.88/1000</f>
        <v>2.9498800000000003</v>
      </c>
      <c r="H19" s="75"/>
      <c r="I19" s="8" t="s">
        <v>3</v>
      </c>
      <c r="J19" s="76">
        <f>21388.29/1000</f>
        <v>21.388290000000001</v>
      </c>
      <c r="K19" s="77"/>
      <c r="L19" s="9"/>
      <c r="M19" s="9"/>
      <c r="N19" s="9"/>
      <c r="O19" s="9"/>
      <c r="P19" s="9"/>
      <c r="Q19" s="9"/>
      <c r="R19" s="9"/>
      <c r="S19" s="9"/>
      <c r="T19" s="9"/>
      <c r="U19" s="8" t="s">
        <v>3</v>
      </c>
    </row>
    <row r="20" spans="1:26" s="7" customFormat="1" x14ac:dyDescent="0.2">
      <c r="D20" s="5" t="s">
        <v>4</v>
      </c>
      <c r="G20" s="74">
        <f>(V20+V21)/1000</f>
        <v>0.24844999999999998</v>
      </c>
      <c r="H20" s="75"/>
      <c r="I20" s="8" t="s">
        <v>5</v>
      </c>
      <c r="J20" s="76">
        <f>(W20+W21)/1000</f>
        <v>0.24844999999999998</v>
      </c>
      <c r="K20" s="77"/>
      <c r="L20" s="9"/>
      <c r="M20" s="9"/>
      <c r="N20" s="9"/>
      <c r="O20" s="9"/>
      <c r="P20" s="9"/>
      <c r="Q20" s="9"/>
      <c r="R20" s="9"/>
      <c r="S20" s="9"/>
      <c r="T20" s="9"/>
      <c r="U20" s="8" t="s">
        <v>5</v>
      </c>
      <c r="V20" s="12">
        <v>219.87</v>
      </c>
      <c r="W20" s="13">
        <v>219.87</v>
      </c>
      <c r="X20" s="31">
        <v>2814.09</v>
      </c>
      <c r="Y20" s="31">
        <v>2536.0700000000002</v>
      </c>
      <c r="Z20" s="31">
        <v>1547.02</v>
      </c>
    </row>
    <row r="21" spans="1:26" s="7" customFormat="1" x14ac:dyDescent="0.2">
      <c r="D21" s="5" t="s">
        <v>6</v>
      </c>
      <c r="G21" s="74">
        <f>2814.09/1000</f>
        <v>2.8140900000000002</v>
      </c>
      <c r="H21" s="75"/>
      <c r="I21" s="8" t="s">
        <v>3</v>
      </c>
      <c r="J21" s="76">
        <f>37937.11/1000</f>
        <v>37.937110000000004</v>
      </c>
      <c r="K21" s="77"/>
      <c r="L21" s="9"/>
      <c r="M21" s="9"/>
      <c r="N21" s="9"/>
      <c r="O21" s="9"/>
      <c r="P21" s="9"/>
      <c r="Q21" s="9"/>
      <c r="R21" s="9"/>
      <c r="S21" s="9"/>
      <c r="T21" s="9"/>
      <c r="U21" s="8" t="s">
        <v>3</v>
      </c>
      <c r="V21" s="12">
        <v>28.58</v>
      </c>
      <c r="W21" s="13">
        <v>28.58</v>
      </c>
      <c r="X21" s="32">
        <v>37937.11</v>
      </c>
      <c r="Y21" s="32">
        <v>34188.980000000003</v>
      </c>
      <c r="Z21" s="32">
        <v>20855.32</v>
      </c>
    </row>
    <row r="22" spans="1:26" s="7" customFormat="1" ht="12" x14ac:dyDescent="0.2">
      <c r="F22" s="6"/>
      <c r="G22" s="14"/>
      <c r="H22" s="14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</row>
    <row r="23" spans="1:26" s="7" customFormat="1" ht="12" x14ac:dyDescent="0.2">
      <c r="B23" s="6"/>
      <c r="C23" s="6"/>
      <c r="D23" s="6"/>
      <c r="F23" s="11"/>
      <c r="G23" s="17"/>
      <c r="H23" s="17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/>
    </row>
    <row r="24" spans="1:26" s="7" customFormat="1" ht="12" x14ac:dyDescent="0.2">
      <c r="A24" s="40" t="s">
        <v>291</v>
      </c>
    </row>
    <row r="25" spans="1:26" s="7" customFormat="1" thickBot="1" x14ac:dyDescent="0.25">
      <c r="A25" s="20"/>
    </row>
    <row r="26" spans="1:26" s="22" customFormat="1" ht="27" customHeight="1" thickBot="1" x14ac:dyDescent="0.25">
      <c r="A26" s="71" t="s">
        <v>7</v>
      </c>
      <c r="B26" s="71" t="s">
        <v>8</v>
      </c>
      <c r="C26" s="71" t="s">
        <v>9</v>
      </c>
      <c r="D26" s="72" t="s">
        <v>10</v>
      </c>
      <c r="E26" s="72"/>
      <c r="F26" s="72"/>
      <c r="G26" s="72" t="s">
        <v>11</v>
      </c>
      <c r="H26" s="72"/>
      <c r="I26" s="72"/>
      <c r="J26" s="72" t="s">
        <v>12</v>
      </c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spans="1:26" s="22" customFormat="1" ht="22.5" customHeight="1" thickBot="1" x14ac:dyDescent="0.25">
      <c r="A27" s="71"/>
      <c r="B27" s="71"/>
      <c r="C27" s="71"/>
      <c r="D27" s="73" t="s">
        <v>0</v>
      </c>
      <c r="E27" s="21" t="s">
        <v>13</v>
      </c>
      <c r="F27" s="21" t="s">
        <v>14</v>
      </c>
      <c r="G27" s="73" t="s">
        <v>0</v>
      </c>
      <c r="H27" s="21" t="s">
        <v>13</v>
      </c>
      <c r="I27" s="21" t="s">
        <v>14</v>
      </c>
      <c r="J27" s="73" t="s">
        <v>0</v>
      </c>
      <c r="K27" s="21" t="s">
        <v>13</v>
      </c>
      <c r="L27" s="21"/>
      <c r="M27" s="21"/>
      <c r="N27" s="21"/>
      <c r="O27" s="21"/>
      <c r="P27" s="21"/>
      <c r="Q27" s="21"/>
      <c r="R27" s="21"/>
      <c r="S27" s="21"/>
      <c r="T27" s="21"/>
      <c r="U27" s="21" t="s">
        <v>14</v>
      </c>
    </row>
    <row r="28" spans="1:26" s="22" customFormat="1" ht="22.5" customHeight="1" thickBot="1" x14ac:dyDescent="0.25">
      <c r="A28" s="71"/>
      <c r="B28" s="71"/>
      <c r="C28" s="71"/>
      <c r="D28" s="73"/>
      <c r="E28" s="21" t="s">
        <v>15</v>
      </c>
      <c r="F28" s="21" t="s">
        <v>16</v>
      </c>
      <c r="G28" s="73"/>
      <c r="H28" s="21" t="s">
        <v>15</v>
      </c>
      <c r="I28" s="21" t="s">
        <v>16</v>
      </c>
      <c r="J28" s="73"/>
      <c r="K28" s="21" t="s">
        <v>15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16</v>
      </c>
    </row>
    <row r="29" spans="1:26" s="6" customFormat="1" x14ac:dyDescent="0.2">
      <c r="A29" s="41">
        <v>1</v>
      </c>
      <c r="B29" s="41">
        <v>2</v>
      </c>
      <c r="C29" s="41">
        <v>3</v>
      </c>
      <c r="D29" s="42">
        <v>4</v>
      </c>
      <c r="E29" s="41">
        <v>5</v>
      </c>
      <c r="F29" s="41">
        <v>6</v>
      </c>
      <c r="G29" s="42">
        <v>7</v>
      </c>
      <c r="H29" s="41">
        <v>8</v>
      </c>
      <c r="I29" s="41">
        <v>9</v>
      </c>
      <c r="J29" s="42">
        <v>10</v>
      </c>
      <c r="K29" s="41">
        <v>11</v>
      </c>
      <c r="L29" s="41"/>
      <c r="M29" s="41"/>
      <c r="N29" s="41"/>
      <c r="O29" s="41"/>
      <c r="P29" s="41"/>
      <c r="Q29" s="41"/>
      <c r="R29" s="41"/>
      <c r="S29" s="41"/>
      <c r="T29" s="41"/>
      <c r="U29" s="41">
        <v>12</v>
      </c>
    </row>
    <row r="30" spans="1:26" s="28" customFormat="1" ht="21" customHeight="1" x14ac:dyDescent="0.2">
      <c r="A30" s="63" t="s">
        <v>32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6" s="28" customFormat="1" ht="72" x14ac:dyDescent="0.2">
      <c r="A31" s="43">
        <v>1</v>
      </c>
      <c r="B31" s="44" t="s">
        <v>33</v>
      </c>
      <c r="C31" s="45" t="s">
        <v>34</v>
      </c>
      <c r="D31" s="46">
        <v>2210.41</v>
      </c>
      <c r="E31" s="47" t="s">
        <v>35</v>
      </c>
      <c r="F31" s="46" t="s">
        <v>36</v>
      </c>
      <c r="G31" s="46">
        <v>243.15</v>
      </c>
      <c r="H31" s="46" t="s">
        <v>37</v>
      </c>
      <c r="I31" s="46" t="s">
        <v>38</v>
      </c>
      <c r="J31" s="46">
        <v>1529.64</v>
      </c>
      <c r="K31" s="47" t="s">
        <v>39</v>
      </c>
      <c r="L31" s="47"/>
      <c r="M31" s="47"/>
      <c r="N31" s="47"/>
      <c r="O31" s="47"/>
      <c r="P31" s="47"/>
      <c r="Q31" s="47"/>
      <c r="R31" s="47"/>
      <c r="S31" s="47"/>
      <c r="T31" s="47"/>
      <c r="U31" s="47" t="s">
        <v>40</v>
      </c>
    </row>
    <row r="32" spans="1:26" s="28" customFormat="1" ht="84" x14ac:dyDescent="0.2">
      <c r="A32" s="43">
        <v>2</v>
      </c>
      <c r="B32" s="44" t="s">
        <v>41</v>
      </c>
      <c r="C32" s="45" t="s">
        <v>42</v>
      </c>
      <c r="D32" s="46">
        <v>40.799999999999997</v>
      </c>
      <c r="E32" s="47" t="s">
        <v>43</v>
      </c>
      <c r="F32" s="46"/>
      <c r="G32" s="46">
        <v>453.29</v>
      </c>
      <c r="H32" s="46" t="s">
        <v>44</v>
      </c>
      <c r="I32" s="46"/>
      <c r="J32" s="46">
        <v>2906.93</v>
      </c>
      <c r="K32" s="47" t="s">
        <v>45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6" s="28" customFormat="1" ht="72" x14ac:dyDescent="0.2">
      <c r="A33" s="43">
        <v>3</v>
      </c>
      <c r="B33" s="44" t="s">
        <v>46</v>
      </c>
      <c r="C33" s="45" t="s">
        <v>47</v>
      </c>
      <c r="D33" s="46">
        <v>2012.34</v>
      </c>
      <c r="E33" s="47" t="s">
        <v>48</v>
      </c>
      <c r="F33" s="46" t="s">
        <v>49</v>
      </c>
      <c r="G33" s="46">
        <v>1650.12</v>
      </c>
      <c r="H33" s="46" t="s">
        <v>50</v>
      </c>
      <c r="I33" s="46" t="s">
        <v>51</v>
      </c>
      <c r="J33" s="46">
        <v>10636.04</v>
      </c>
      <c r="K33" s="47" t="s">
        <v>52</v>
      </c>
      <c r="L33" s="47"/>
      <c r="M33" s="47"/>
      <c r="N33" s="47"/>
      <c r="O33" s="47"/>
      <c r="P33" s="47"/>
      <c r="Q33" s="47"/>
      <c r="R33" s="47"/>
      <c r="S33" s="47"/>
      <c r="T33" s="47"/>
      <c r="U33" s="47" t="s">
        <v>53</v>
      </c>
    </row>
    <row r="34" spans="1:26" s="6" customFormat="1" ht="84" x14ac:dyDescent="0.2">
      <c r="A34" s="43">
        <v>4</v>
      </c>
      <c r="B34" s="44" t="s">
        <v>54</v>
      </c>
      <c r="C34" s="45" t="s">
        <v>55</v>
      </c>
      <c r="D34" s="46">
        <v>30.2</v>
      </c>
      <c r="E34" s="47" t="s">
        <v>56</v>
      </c>
      <c r="F34" s="46"/>
      <c r="G34" s="46">
        <v>2501.16</v>
      </c>
      <c r="H34" s="46" t="s">
        <v>57</v>
      </c>
      <c r="I34" s="46"/>
      <c r="J34" s="46">
        <v>15992.54</v>
      </c>
      <c r="K34" s="47" t="s">
        <v>58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28"/>
      <c r="W34" s="28"/>
      <c r="X34" s="28"/>
      <c r="Y34" s="28"/>
      <c r="Z34" s="28"/>
    </row>
    <row r="35" spans="1:26" s="6" customFormat="1" ht="48" x14ac:dyDescent="0.2">
      <c r="A35" s="43">
        <v>5</v>
      </c>
      <c r="B35" s="44" t="s">
        <v>59</v>
      </c>
      <c r="C35" s="45" t="s">
        <v>60</v>
      </c>
      <c r="D35" s="46">
        <v>331.98</v>
      </c>
      <c r="E35" s="47" t="s">
        <v>61</v>
      </c>
      <c r="F35" s="46" t="s">
        <v>62</v>
      </c>
      <c r="G35" s="46">
        <v>114.87</v>
      </c>
      <c r="H35" s="46" t="s">
        <v>63</v>
      </c>
      <c r="I35" s="46" t="s">
        <v>64</v>
      </c>
      <c r="J35" s="46">
        <v>642.44000000000005</v>
      </c>
      <c r="K35" s="47" t="s">
        <v>65</v>
      </c>
      <c r="L35" s="47"/>
      <c r="M35" s="47"/>
      <c r="N35" s="47"/>
      <c r="O35" s="47"/>
      <c r="P35" s="47"/>
      <c r="Q35" s="47"/>
      <c r="R35" s="47"/>
      <c r="S35" s="47"/>
      <c r="T35" s="47"/>
      <c r="U35" s="47" t="s">
        <v>66</v>
      </c>
      <c r="V35" s="28"/>
      <c r="W35" s="28"/>
      <c r="X35" s="28"/>
      <c r="Y35" s="28"/>
      <c r="Z35" s="28"/>
    </row>
    <row r="36" spans="1:26" s="6" customFormat="1" ht="48" x14ac:dyDescent="0.2">
      <c r="A36" s="43">
        <v>6</v>
      </c>
      <c r="B36" s="44" t="s">
        <v>67</v>
      </c>
      <c r="C36" s="45" t="s">
        <v>60</v>
      </c>
      <c r="D36" s="46">
        <v>439.21</v>
      </c>
      <c r="E36" s="47" t="s">
        <v>68</v>
      </c>
      <c r="F36" s="46" t="s">
        <v>69</v>
      </c>
      <c r="G36" s="46">
        <v>151.97</v>
      </c>
      <c r="H36" s="46" t="s">
        <v>70</v>
      </c>
      <c r="I36" s="46" t="s">
        <v>71</v>
      </c>
      <c r="J36" s="46">
        <v>655.84</v>
      </c>
      <c r="K36" s="47" t="s">
        <v>72</v>
      </c>
      <c r="L36" s="47"/>
      <c r="M36" s="47"/>
      <c r="N36" s="47"/>
      <c r="O36" s="47"/>
      <c r="P36" s="47"/>
      <c r="Q36" s="47"/>
      <c r="R36" s="47"/>
      <c r="S36" s="47"/>
      <c r="T36" s="47"/>
      <c r="U36" s="47" t="s">
        <v>73</v>
      </c>
      <c r="V36" s="28"/>
      <c r="W36" s="28"/>
      <c r="X36" s="28"/>
      <c r="Y36" s="28"/>
      <c r="Z36" s="28"/>
    </row>
    <row r="37" spans="1:26" s="6" customFormat="1" ht="60" x14ac:dyDescent="0.2">
      <c r="A37" s="43">
        <v>7</v>
      </c>
      <c r="B37" s="44" t="s">
        <v>74</v>
      </c>
      <c r="C37" s="45" t="s">
        <v>75</v>
      </c>
      <c r="D37" s="46">
        <v>2426.1799999999998</v>
      </c>
      <c r="E37" s="47">
        <v>149.87</v>
      </c>
      <c r="F37" s="46" t="s">
        <v>76</v>
      </c>
      <c r="G37" s="46">
        <v>412.45</v>
      </c>
      <c r="H37" s="46">
        <v>25.48</v>
      </c>
      <c r="I37" s="46" t="s">
        <v>77</v>
      </c>
      <c r="J37" s="46">
        <v>3008.62</v>
      </c>
      <c r="K37" s="47">
        <v>343.44</v>
      </c>
      <c r="L37" s="47"/>
      <c r="M37" s="47"/>
      <c r="N37" s="47"/>
      <c r="O37" s="47"/>
      <c r="P37" s="47"/>
      <c r="Q37" s="47"/>
      <c r="R37" s="47"/>
      <c r="S37" s="47"/>
      <c r="T37" s="47"/>
      <c r="U37" s="47" t="s">
        <v>78</v>
      </c>
      <c r="V37" s="28"/>
      <c r="W37" s="28"/>
      <c r="X37" s="28"/>
      <c r="Y37" s="28"/>
      <c r="Z37" s="28"/>
    </row>
    <row r="38" spans="1:26" s="30" customFormat="1" ht="60" x14ac:dyDescent="0.2">
      <c r="A38" s="43">
        <v>8</v>
      </c>
      <c r="B38" s="44" t="s">
        <v>79</v>
      </c>
      <c r="C38" s="45" t="s">
        <v>80</v>
      </c>
      <c r="D38" s="46">
        <v>14758.76</v>
      </c>
      <c r="E38" s="47" t="s">
        <v>81</v>
      </c>
      <c r="F38" s="46" t="s">
        <v>82</v>
      </c>
      <c r="G38" s="46">
        <v>988.84</v>
      </c>
      <c r="H38" s="46" t="s">
        <v>83</v>
      </c>
      <c r="I38" s="46" t="s">
        <v>84</v>
      </c>
      <c r="J38" s="46">
        <v>9092.93</v>
      </c>
      <c r="K38" s="47" t="s">
        <v>85</v>
      </c>
      <c r="L38" s="47"/>
      <c r="M38" s="47"/>
      <c r="N38" s="47"/>
      <c r="O38" s="47"/>
      <c r="P38" s="47"/>
      <c r="Q38" s="47"/>
      <c r="R38" s="47"/>
      <c r="S38" s="47"/>
      <c r="T38" s="47"/>
      <c r="U38" s="47" t="s">
        <v>86</v>
      </c>
      <c r="V38" s="28"/>
      <c r="W38" s="28"/>
      <c r="X38" s="28"/>
      <c r="Y38" s="28"/>
      <c r="Z38" s="28"/>
    </row>
    <row r="39" spans="1:26" ht="48" x14ac:dyDescent="0.2">
      <c r="A39" s="43">
        <v>9</v>
      </c>
      <c r="B39" s="44" t="s">
        <v>87</v>
      </c>
      <c r="C39" s="45">
        <v>6.7</v>
      </c>
      <c r="D39" s="46">
        <v>578</v>
      </c>
      <c r="E39" s="47" t="s">
        <v>88</v>
      </c>
      <c r="F39" s="46"/>
      <c r="G39" s="46">
        <v>3872.6</v>
      </c>
      <c r="H39" s="46" t="s">
        <v>89</v>
      </c>
      <c r="I39" s="46"/>
      <c r="J39" s="46">
        <v>19109.41</v>
      </c>
      <c r="K39" s="47" t="s">
        <v>90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28"/>
      <c r="W39" s="28"/>
      <c r="X39" s="28"/>
      <c r="Y39" s="28"/>
      <c r="Z39" s="28"/>
    </row>
    <row r="40" spans="1:26" ht="72" x14ac:dyDescent="0.2">
      <c r="A40" s="43">
        <v>10</v>
      </c>
      <c r="B40" s="44" t="s">
        <v>91</v>
      </c>
      <c r="C40" s="45" t="s">
        <v>92</v>
      </c>
      <c r="D40" s="46">
        <v>19.600000000000001</v>
      </c>
      <c r="E40" s="47"/>
      <c r="F40" s="46">
        <v>19.600000000000001</v>
      </c>
      <c r="G40" s="46">
        <v>321.73</v>
      </c>
      <c r="H40" s="46"/>
      <c r="I40" s="46">
        <v>321.73</v>
      </c>
      <c r="J40" s="46">
        <v>1511.49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>
        <v>1511.49</v>
      </c>
      <c r="V40" s="28"/>
      <c r="W40" s="28"/>
      <c r="X40" s="28"/>
      <c r="Y40" s="28"/>
      <c r="Z40" s="28"/>
    </row>
    <row r="41" spans="1:26" ht="48" x14ac:dyDescent="0.2">
      <c r="A41" s="43">
        <v>11</v>
      </c>
      <c r="B41" s="44" t="s">
        <v>93</v>
      </c>
      <c r="C41" s="45" t="s">
        <v>94</v>
      </c>
      <c r="D41" s="46">
        <v>549.95000000000005</v>
      </c>
      <c r="E41" s="47" t="s">
        <v>95</v>
      </c>
      <c r="F41" s="46" t="s">
        <v>96</v>
      </c>
      <c r="G41" s="46">
        <v>195.73</v>
      </c>
      <c r="H41" s="46" t="s">
        <v>97</v>
      </c>
      <c r="I41" s="46" t="s">
        <v>98</v>
      </c>
      <c r="J41" s="46">
        <v>1362.42</v>
      </c>
      <c r="K41" s="47" t="s">
        <v>99</v>
      </c>
      <c r="L41" s="47"/>
      <c r="M41" s="47"/>
      <c r="N41" s="47"/>
      <c r="O41" s="47"/>
      <c r="P41" s="47"/>
      <c r="Q41" s="47"/>
      <c r="R41" s="47"/>
      <c r="S41" s="47"/>
      <c r="T41" s="47"/>
      <c r="U41" s="47" t="s">
        <v>100</v>
      </c>
      <c r="V41" s="28"/>
      <c r="W41" s="28"/>
      <c r="X41" s="28"/>
      <c r="Y41" s="28"/>
      <c r="Z41" s="28"/>
    </row>
    <row r="42" spans="1:26" ht="48" x14ac:dyDescent="0.2">
      <c r="A42" s="43">
        <v>12</v>
      </c>
      <c r="B42" s="44" t="s">
        <v>101</v>
      </c>
      <c r="C42" s="45" t="s">
        <v>94</v>
      </c>
      <c r="D42" s="46">
        <v>12870</v>
      </c>
      <c r="E42" s="47" t="s">
        <v>102</v>
      </c>
      <c r="F42" s="46"/>
      <c r="G42" s="46">
        <v>4580.43</v>
      </c>
      <c r="H42" s="46" t="s">
        <v>103</v>
      </c>
      <c r="I42" s="46"/>
      <c r="J42" s="46">
        <v>26686</v>
      </c>
      <c r="K42" s="47" t="s">
        <v>104</v>
      </c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28"/>
      <c r="W42" s="28"/>
      <c r="X42" s="28"/>
      <c r="Y42" s="28"/>
      <c r="Z42" s="28"/>
    </row>
    <row r="43" spans="1:26" ht="48" x14ac:dyDescent="0.2">
      <c r="A43" s="43">
        <v>13</v>
      </c>
      <c r="B43" s="44" t="s">
        <v>59</v>
      </c>
      <c r="C43" s="45" t="s">
        <v>105</v>
      </c>
      <c r="D43" s="46">
        <v>331.98</v>
      </c>
      <c r="E43" s="47" t="s">
        <v>61</v>
      </c>
      <c r="F43" s="46" t="s">
        <v>62</v>
      </c>
      <c r="G43" s="46">
        <v>29.78</v>
      </c>
      <c r="H43" s="46" t="s">
        <v>106</v>
      </c>
      <c r="I43" s="46" t="s">
        <v>107</v>
      </c>
      <c r="J43" s="46">
        <v>166.55</v>
      </c>
      <c r="K43" s="47" t="s">
        <v>108</v>
      </c>
      <c r="L43" s="47"/>
      <c r="M43" s="47"/>
      <c r="N43" s="47"/>
      <c r="O43" s="47"/>
      <c r="P43" s="47"/>
      <c r="Q43" s="47"/>
      <c r="R43" s="47"/>
      <c r="S43" s="47"/>
      <c r="T43" s="47"/>
      <c r="U43" s="47" t="s">
        <v>109</v>
      </c>
      <c r="V43" s="28"/>
      <c r="W43" s="28"/>
      <c r="X43" s="28"/>
      <c r="Y43" s="28"/>
      <c r="Z43" s="28"/>
    </row>
    <row r="44" spans="1:26" ht="48" x14ac:dyDescent="0.2">
      <c r="A44" s="43">
        <v>14</v>
      </c>
      <c r="B44" s="44" t="s">
        <v>67</v>
      </c>
      <c r="C44" s="45" t="s">
        <v>105</v>
      </c>
      <c r="D44" s="46">
        <v>439.21</v>
      </c>
      <c r="E44" s="47" t="s">
        <v>68</v>
      </c>
      <c r="F44" s="46" t="s">
        <v>69</v>
      </c>
      <c r="G44" s="46">
        <v>39.4</v>
      </c>
      <c r="H44" s="46" t="s">
        <v>110</v>
      </c>
      <c r="I44" s="46" t="s">
        <v>111</v>
      </c>
      <c r="J44" s="46">
        <v>170.03</v>
      </c>
      <c r="K44" s="47" t="s">
        <v>112</v>
      </c>
      <c r="L44" s="47"/>
      <c r="M44" s="47"/>
      <c r="N44" s="47"/>
      <c r="O44" s="47"/>
      <c r="P44" s="47"/>
      <c r="Q44" s="47"/>
      <c r="R44" s="47"/>
      <c r="S44" s="47"/>
      <c r="T44" s="47"/>
      <c r="U44" s="47" t="s">
        <v>113</v>
      </c>
      <c r="V44" s="28"/>
      <c r="W44" s="28"/>
      <c r="X44" s="28"/>
      <c r="Y44" s="28"/>
      <c r="Z44" s="28"/>
    </row>
    <row r="45" spans="1:26" ht="48" x14ac:dyDescent="0.2">
      <c r="A45" s="43">
        <v>15</v>
      </c>
      <c r="B45" s="44" t="s">
        <v>114</v>
      </c>
      <c r="C45" s="45" t="s">
        <v>115</v>
      </c>
      <c r="D45" s="46">
        <v>31686.43</v>
      </c>
      <c r="E45" s="47" t="s">
        <v>116</v>
      </c>
      <c r="F45" s="46" t="s">
        <v>117</v>
      </c>
      <c r="G45" s="46">
        <v>405.59</v>
      </c>
      <c r="H45" s="46" t="s">
        <v>118</v>
      </c>
      <c r="I45" s="46" t="s">
        <v>119</v>
      </c>
      <c r="J45" s="46">
        <v>3488.79</v>
      </c>
      <c r="K45" s="47" t="s">
        <v>120</v>
      </c>
      <c r="L45" s="47"/>
      <c r="M45" s="47"/>
      <c r="N45" s="47"/>
      <c r="O45" s="47"/>
      <c r="P45" s="47"/>
      <c r="Q45" s="47"/>
      <c r="R45" s="47"/>
      <c r="S45" s="47"/>
      <c r="T45" s="47"/>
      <c r="U45" s="47" t="s">
        <v>121</v>
      </c>
      <c r="V45" s="28"/>
      <c r="W45" s="28"/>
      <c r="X45" s="28"/>
      <c r="Y45" s="28"/>
      <c r="Z45" s="28"/>
    </row>
    <row r="46" spans="1:26" ht="60" x14ac:dyDescent="0.2">
      <c r="A46" s="43">
        <v>16</v>
      </c>
      <c r="B46" s="44" t="s">
        <v>122</v>
      </c>
      <c r="C46" s="45" t="s">
        <v>123</v>
      </c>
      <c r="D46" s="46">
        <v>1518.44</v>
      </c>
      <c r="E46" s="47">
        <v>1518.44</v>
      </c>
      <c r="F46" s="46"/>
      <c r="G46" s="46">
        <v>552.71</v>
      </c>
      <c r="H46" s="46">
        <v>552.71</v>
      </c>
      <c r="I46" s="46"/>
      <c r="J46" s="46">
        <v>7450.4</v>
      </c>
      <c r="K46" s="47">
        <v>7450.4</v>
      </c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28"/>
      <c r="W46" s="28"/>
      <c r="X46" s="28"/>
      <c r="Y46" s="28"/>
      <c r="Z46" s="28"/>
    </row>
    <row r="47" spans="1:26" ht="48" x14ac:dyDescent="0.2">
      <c r="A47" s="43">
        <v>17</v>
      </c>
      <c r="B47" s="44" t="s">
        <v>124</v>
      </c>
      <c r="C47" s="45" t="s">
        <v>125</v>
      </c>
      <c r="D47" s="46">
        <v>1431.41</v>
      </c>
      <c r="E47" s="47" t="s">
        <v>126</v>
      </c>
      <c r="F47" s="46" t="s">
        <v>127</v>
      </c>
      <c r="G47" s="46">
        <v>1860.83</v>
      </c>
      <c r="H47" s="46" t="s">
        <v>128</v>
      </c>
      <c r="I47" s="46" t="s">
        <v>129</v>
      </c>
      <c r="J47" s="46">
        <v>7059.92</v>
      </c>
      <c r="K47" s="47" t="s">
        <v>130</v>
      </c>
      <c r="L47" s="47"/>
      <c r="M47" s="47"/>
      <c r="N47" s="47"/>
      <c r="O47" s="47"/>
      <c r="P47" s="47"/>
      <c r="Q47" s="47"/>
      <c r="R47" s="47"/>
      <c r="S47" s="47"/>
      <c r="T47" s="47"/>
      <c r="U47" s="47" t="s">
        <v>131</v>
      </c>
      <c r="V47" s="28"/>
      <c r="W47" s="28"/>
      <c r="X47" s="28"/>
      <c r="Y47" s="28"/>
      <c r="Z47" s="28"/>
    </row>
    <row r="48" spans="1:26" ht="48" x14ac:dyDescent="0.2">
      <c r="A48" s="43">
        <v>18</v>
      </c>
      <c r="B48" s="44" t="s">
        <v>132</v>
      </c>
      <c r="C48" s="45" t="s">
        <v>133</v>
      </c>
      <c r="D48" s="46">
        <v>921.46</v>
      </c>
      <c r="E48" s="47">
        <v>921.46</v>
      </c>
      <c r="F48" s="46"/>
      <c r="G48" s="46">
        <v>215.62</v>
      </c>
      <c r="H48" s="46">
        <v>215.62</v>
      </c>
      <c r="I48" s="46"/>
      <c r="J48" s="46">
        <v>2907.47</v>
      </c>
      <c r="K48" s="47">
        <v>2907.47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28"/>
      <c r="W48" s="28"/>
      <c r="X48" s="28"/>
      <c r="Y48" s="28"/>
      <c r="Z48" s="28"/>
    </row>
    <row r="49" spans="1:26" ht="48" x14ac:dyDescent="0.2">
      <c r="A49" s="43">
        <v>19</v>
      </c>
      <c r="B49" s="44" t="s">
        <v>134</v>
      </c>
      <c r="C49" s="45" t="s">
        <v>133</v>
      </c>
      <c r="D49" s="46">
        <v>334.97</v>
      </c>
      <c r="E49" s="47">
        <v>135.07</v>
      </c>
      <c r="F49" s="46" t="s">
        <v>135</v>
      </c>
      <c r="G49" s="46">
        <v>78.38</v>
      </c>
      <c r="H49" s="46">
        <v>31.61</v>
      </c>
      <c r="I49" s="46" t="s">
        <v>136</v>
      </c>
      <c r="J49" s="46">
        <v>739.96</v>
      </c>
      <c r="K49" s="47">
        <v>426.23</v>
      </c>
      <c r="L49" s="47"/>
      <c r="M49" s="47"/>
      <c r="N49" s="47"/>
      <c r="O49" s="47"/>
      <c r="P49" s="47"/>
      <c r="Q49" s="47"/>
      <c r="R49" s="47"/>
      <c r="S49" s="47"/>
      <c r="T49" s="47"/>
      <c r="U49" s="47" t="s">
        <v>137</v>
      </c>
      <c r="V49" s="28"/>
      <c r="W49" s="28"/>
      <c r="X49" s="28"/>
      <c r="Y49" s="28"/>
      <c r="Z49" s="28"/>
    </row>
    <row r="50" spans="1:26" ht="48" x14ac:dyDescent="0.2">
      <c r="A50" s="43">
        <v>20</v>
      </c>
      <c r="B50" s="44" t="s">
        <v>138</v>
      </c>
      <c r="C50" s="45" t="s">
        <v>139</v>
      </c>
      <c r="D50" s="46">
        <v>4.63</v>
      </c>
      <c r="E50" s="47"/>
      <c r="F50" s="46">
        <v>4.63</v>
      </c>
      <c r="G50" s="46">
        <v>122.19</v>
      </c>
      <c r="H50" s="46"/>
      <c r="I50" s="46">
        <v>122.19</v>
      </c>
      <c r="J50" s="46">
        <v>902.8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>
        <v>902.8</v>
      </c>
      <c r="V50" s="28"/>
      <c r="W50" s="28"/>
      <c r="X50" s="28"/>
      <c r="Y50" s="28"/>
      <c r="Z50" s="28"/>
    </row>
    <row r="51" spans="1:26" ht="72" x14ac:dyDescent="0.2">
      <c r="A51" s="43">
        <v>21</v>
      </c>
      <c r="B51" s="44" t="s">
        <v>91</v>
      </c>
      <c r="C51" s="45" t="s">
        <v>139</v>
      </c>
      <c r="D51" s="46">
        <v>19.600000000000001</v>
      </c>
      <c r="E51" s="47"/>
      <c r="F51" s="46">
        <v>19.600000000000001</v>
      </c>
      <c r="G51" s="46">
        <v>517.24</v>
      </c>
      <c r="H51" s="46"/>
      <c r="I51" s="46">
        <v>517.24</v>
      </c>
      <c r="J51" s="46">
        <v>2429.9899999999998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>
        <v>2429.9899999999998</v>
      </c>
      <c r="V51" s="28"/>
      <c r="W51" s="28"/>
      <c r="X51" s="28"/>
      <c r="Y51" s="28"/>
      <c r="Z51" s="28"/>
    </row>
    <row r="52" spans="1:26" ht="72" x14ac:dyDescent="0.2">
      <c r="A52" s="43">
        <v>22</v>
      </c>
      <c r="B52" s="44" t="s">
        <v>140</v>
      </c>
      <c r="C52" s="45" t="s">
        <v>141</v>
      </c>
      <c r="D52" s="46">
        <v>1151.8</v>
      </c>
      <c r="E52" s="47" t="s">
        <v>142</v>
      </c>
      <c r="F52" s="46" t="s">
        <v>143</v>
      </c>
      <c r="G52" s="46">
        <v>57.59</v>
      </c>
      <c r="H52" s="46" t="s">
        <v>144</v>
      </c>
      <c r="I52" s="46" t="s">
        <v>145</v>
      </c>
      <c r="J52" s="46">
        <v>418.69</v>
      </c>
      <c r="K52" s="47" t="s">
        <v>146</v>
      </c>
      <c r="L52" s="47"/>
      <c r="M52" s="47"/>
      <c r="N52" s="47"/>
      <c r="O52" s="47"/>
      <c r="P52" s="47"/>
      <c r="Q52" s="47"/>
      <c r="R52" s="47"/>
      <c r="S52" s="47"/>
      <c r="T52" s="47"/>
      <c r="U52" s="47" t="s">
        <v>147</v>
      </c>
      <c r="V52" s="28"/>
      <c r="W52" s="28"/>
      <c r="X52" s="28"/>
      <c r="Y52" s="28"/>
      <c r="Z52" s="28"/>
    </row>
    <row r="53" spans="1:26" ht="84" x14ac:dyDescent="0.2">
      <c r="A53" s="43">
        <v>23</v>
      </c>
      <c r="B53" s="44" t="s">
        <v>54</v>
      </c>
      <c r="C53" s="45" t="s">
        <v>148</v>
      </c>
      <c r="D53" s="46">
        <v>30.2</v>
      </c>
      <c r="E53" s="47" t="s">
        <v>56</v>
      </c>
      <c r="F53" s="46"/>
      <c r="G53" s="46">
        <v>152.51</v>
      </c>
      <c r="H53" s="46" t="s">
        <v>149</v>
      </c>
      <c r="I53" s="46"/>
      <c r="J53" s="46">
        <v>975.16</v>
      </c>
      <c r="K53" s="47" t="s">
        <v>150</v>
      </c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28"/>
      <c r="W53" s="28"/>
      <c r="X53" s="28"/>
      <c r="Y53" s="28"/>
      <c r="Z53" s="28"/>
    </row>
    <row r="54" spans="1:26" ht="72" x14ac:dyDescent="0.2">
      <c r="A54" s="43">
        <v>24</v>
      </c>
      <c r="B54" s="44" t="s">
        <v>151</v>
      </c>
      <c r="C54" s="45" t="s">
        <v>152</v>
      </c>
      <c r="D54" s="46">
        <v>292.24</v>
      </c>
      <c r="E54" s="47" t="s">
        <v>153</v>
      </c>
      <c r="F54" s="46" t="s">
        <v>154</v>
      </c>
      <c r="G54" s="46">
        <v>261.52999999999997</v>
      </c>
      <c r="H54" s="46" t="s">
        <v>155</v>
      </c>
      <c r="I54" s="46" t="s">
        <v>156</v>
      </c>
      <c r="J54" s="46">
        <v>1275.99</v>
      </c>
      <c r="K54" s="47" t="s">
        <v>157</v>
      </c>
      <c r="L54" s="47"/>
      <c r="M54" s="47"/>
      <c r="N54" s="47"/>
      <c r="O54" s="47"/>
      <c r="P54" s="47"/>
      <c r="Q54" s="47"/>
      <c r="R54" s="47"/>
      <c r="S54" s="47"/>
      <c r="T54" s="47"/>
      <c r="U54" s="47" t="s">
        <v>158</v>
      </c>
      <c r="V54" s="28"/>
      <c r="W54" s="28"/>
      <c r="X54" s="28"/>
      <c r="Y54" s="28"/>
      <c r="Z54" s="28"/>
    </row>
    <row r="55" spans="1:26" ht="60" x14ac:dyDescent="0.2">
      <c r="A55" s="43">
        <v>25</v>
      </c>
      <c r="B55" s="44" t="s">
        <v>159</v>
      </c>
      <c r="C55" s="45" t="s">
        <v>160</v>
      </c>
      <c r="D55" s="46">
        <v>11.42</v>
      </c>
      <c r="E55" s="47">
        <v>11.42</v>
      </c>
      <c r="F55" s="46"/>
      <c r="G55" s="46">
        <v>2.71</v>
      </c>
      <c r="H55" s="46">
        <v>2.71</v>
      </c>
      <c r="I55" s="46"/>
      <c r="J55" s="46">
        <v>36.49</v>
      </c>
      <c r="K55" s="47">
        <v>36.49</v>
      </c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28"/>
      <c r="W55" s="28"/>
      <c r="X55" s="28"/>
      <c r="Y55" s="28"/>
      <c r="Z55" s="28"/>
    </row>
    <row r="56" spans="1:26" ht="60" x14ac:dyDescent="0.2">
      <c r="A56" s="43">
        <v>26</v>
      </c>
      <c r="B56" s="44" t="s">
        <v>161</v>
      </c>
      <c r="C56" s="45" t="s">
        <v>162</v>
      </c>
      <c r="D56" s="46">
        <v>32.47</v>
      </c>
      <c r="E56" s="47" t="s">
        <v>163</v>
      </c>
      <c r="F56" s="46"/>
      <c r="G56" s="46">
        <v>784.93</v>
      </c>
      <c r="H56" s="46" t="s">
        <v>164</v>
      </c>
      <c r="I56" s="46"/>
      <c r="J56" s="46">
        <v>3064.78</v>
      </c>
      <c r="K56" s="47" t="s">
        <v>165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28"/>
      <c r="W56" s="28"/>
      <c r="X56" s="28"/>
      <c r="Y56" s="28"/>
      <c r="Z56" s="28"/>
    </row>
    <row r="57" spans="1:26" ht="72" x14ac:dyDescent="0.2">
      <c r="A57" s="43">
        <v>27</v>
      </c>
      <c r="B57" s="44" t="s">
        <v>166</v>
      </c>
      <c r="C57" s="45">
        <v>3</v>
      </c>
      <c r="D57" s="46">
        <v>26.23</v>
      </c>
      <c r="E57" s="47">
        <v>10.09</v>
      </c>
      <c r="F57" s="46">
        <v>16.14</v>
      </c>
      <c r="G57" s="46">
        <v>78.69</v>
      </c>
      <c r="H57" s="46">
        <v>30.27</v>
      </c>
      <c r="I57" s="46">
        <v>48.42</v>
      </c>
      <c r="J57" s="46">
        <v>503.07</v>
      </c>
      <c r="K57" s="47">
        <v>408.15</v>
      </c>
      <c r="L57" s="47"/>
      <c r="M57" s="47"/>
      <c r="N57" s="47"/>
      <c r="O57" s="47"/>
      <c r="P57" s="47"/>
      <c r="Q57" s="47"/>
      <c r="R57" s="47"/>
      <c r="S57" s="47"/>
      <c r="T57" s="47"/>
      <c r="U57" s="47">
        <v>94.92</v>
      </c>
      <c r="V57" s="28"/>
      <c r="W57" s="28"/>
      <c r="X57" s="28"/>
      <c r="Y57" s="28"/>
      <c r="Z57" s="28"/>
    </row>
    <row r="58" spans="1:26" ht="72" x14ac:dyDescent="0.2">
      <c r="A58" s="43">
        <v>28</v>
      </c>
      <c r="B58" s="44" t="s">
        <v>167</v>
      </c>
      <c r="C58" s="45" t="s">
        <v>168</v>
      </c>
      <c r="D58" s="46">
        <v>500.21</v>
      </c>
      <c r="E58" s="47" t="s">
        <v>169</v>
      </c>
      <c r="F58" s="46" t="s">
        <v>170</v>
      </c>
      <c r="G58" s="46">
        <v>11.86</v>
      </c>
      <c r="H58" s="46" t="s">
        <v>171</v>
      </c>
      <c r="I58" s="46" t="s">
        <v>172</v>
      </c>
      <c r="J58" s="46">
        <v>83.02</v>
      </c>
      <c r="K58" s="47" t="s">
        <v>173</v>
      </c>
      <c r="L58" s="47"/>
      <c r="M58" s="47"/>
      <c r="N58" s="47"/>
      <c r="O58" s="47"/>
      <c r="P58" s="47"/>
      <c r="Q58" s="47"/>
      <c r="R58" s="47"/>
      <c r="S58" s="47"/>
      <c r="T58" s="47"/>
      <c r="U58" s="47" t="s">
        <v>174</v>
      </c>
      <c r="V58" s="28"/>
      <c r="W58" s="28"/>
      <c r="X58" s="28"/>
      <c r="Y58" s="28"/>
      <c r="Z58" s="28"/>
    </row>
    <row r="59" spans="1:26" ht="36" x14ac:dyDescent="0.2">
      <c r="A59" s="43">
        <v>29</v>
      </c>
      <c r="B59" s="44" t="s">
        <v>175</v>
      </c>
      <c r="C59" s="45">
        <v>23.7</v>
      </c>
      <c r="D59" s="46">
        <v>0.3</v>
      </c>
      <c r="E59" s="47" t="s">
        <v>176</v>
      </c>
      <c r="F59" s="46"/>
      <c r="G59" s="46">
        <v>7.11</v>
      </c>
      <c r="H59" s="46" t="s">
        <v>177</v>
      </c>
      <c r="I59" s="46"/>
      <c r="J59" s="46">
        <v>24.65</v>
      </c>
      <c r="K59" s="47" t="s">
        <v>178</v>
      </c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28"/>
      <c r="W59" s="28"/>
      <c r="X59" s="28"/>
      <c r="Y59" s="28"/>
      <c r="Z59" s="28"/>
    </row>
    <row r="60" spans="1:26" ht="72" x14ac:dyDescent="0.2">
      <c r="A60" s="43">
        <v>30</v>
      </c>
      <c r="B60" s="44" t="s">
        <v>179</v>
      </c>
      <c r="C60" s="45">
        <v>2</v>
      </c>
      <c r="D60" s="46">
        <v>212.27</v>
      </c>
      <c r="E60" s="47" t="s">
        <v>180</v>
      </c>
      <c r="F60" s="46">
        <v>16.07</v>
      </c>
      <c r="G60" s="46">
        <v>424.54</v>
      </c>
      <c r="H60" s="46" t="s">
        <v>181</v>
      </c>
      <c r="I60" s="46">
        <v>32.14</v>
      </c>
      <c r="J60" s="46">
        <v>1278.08</v>
      </c>
      <c r="K60" s="47" t="s">
        <v>182</v>
      </c>
      <c r="L60" s="47"/>
      <c r="M60" s="47"/>
      <c r="N60" s="47"/>
      <c r="O60" s="47"/>
      <c r="P60" s="47"/>
      <c r="Q60" s="47"/>
      <c r="R60" s="47"/>
      <c r="S60" s="47"/>
      <c r="T60" s="47"/>
      <c r="U60" s="47">
        <v>101.92</v>
      </c>
      <c r="V60" s="28"/>
      <c r="W60" s="28"/>
      <c r="X60" s="28"/>
      <c r="Y60" s="28"/>
      <c r="Z60" s="28"/>
    </row>
    <row r="61" spans="1:26" ht="96" x14ac:dyDescent="0.2">
      <c r="A61" s="43">
        <v>31</v>
      </c>
      <c r="B61" s="44" t="s">
        <v>183</v>
      </c>
      <c r="C61" s="45">
        <v>2</v>
      </c>
      <c r="D61" s="46">
        <v>46.92</v>
      </c>
      <c r="E61" s="47" t="s">
        <v>184</v>
      </c>
      <c r="F61" s="46"/>
      <c r="G61" s="46">
        <v>93.84</v>
      </c>
      <c r="H61" s="46" t="s">
        <v>185</v>
      </c>
      <c r="I61" s="46"/>
      <c r="J61" s="46">
        <v>592.20000000000005</v>
      </c>
      <c r="K61" s="47" t="s">
        <v>186</v>
      </c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28"/>
      <c r="W61" s="28"/>
      <c r="X61" s="28"/>
      <c r="Y61" s="28"/>
      <c r="Z61" s="28"/>
    </row>
    <row r="62" spans="1:26" ht="48" x14ac:dyDescent="0.2">
      <c r="A62" s="43">
        <v>32</v>
      </c>
      <c r="B62" s="44" t="s">
        <v>187</v>
      </c>
      <c r="C62" s="45" t="s">
        <v>188</v>
      </c>
      <c r="D62" s="46">
        <v>2182.5500000000002</v>
      </c>
      <c r="E62" s="47" t="s">
        <v>189</v>
      </c>
      <c r="F62" s="46">
        <v>45.19</v>
      </c>
      <c r="G62" s="46">
        <v>21.83</v>
      </c>
      <c r="H62" s="46" t="s">
        <v>190</v>
      </c>
      <c r="I62" s="46">
        <v>0.45</v>
      </c>
      <c r="J62" s="46">
        <v>202.63</v>
      </c>
      <c r="K62" s="47" t="s">
        <v>191</v>
      </c>
      <c r="L62" s="47"/>
      <c r="M62" s="47"/>
      <c r="N62" s="47"/>
      <c r="O62" s="47"/>
      <c r="P62" s="47"/>
      <c r="Q62" s="47"/>
      <c r="R62" s="47"/>
      <c r="S62" s="47"/>
      <c r="T62" s="47"/>
      <c r="U62" s="47">
        <v>2.36</v>
      </c>
      <c r="V62" s="28"/>
      <c r="W62" s="28"/>
      <c r="X62" s="28"/>
      <c r="Y62" s="28"/>
      <c r="Z62" s="28"/>
    </row>
    <row r="63" spans="1:26" ht="72" x14ac:dyDescent="0.2">
      <c r="A63" s="43">
        <v>33</v>
      </c>
      <c r="B63" s="44" t="s">
        <v>192</v>
      </c>
      <c r="C63" s="45" t="s">
        <v>188</v>
      </c>
      <c r="D63" s="46">
        <v>1657.81</v>
      </c>
      <c r="E63" s="47" t="s">
        <v>193</v>
      </c>
      <c r="F63" s="46" t="s">
        <v>194</v>
      </c>
      <c r="G63" s="46">
        <v>16.579999999999998</v>
      </c>
      <c r="H63" s="46" t="s">
        <v>195</v>
      </c>
      <c r="I63" s="46" t="s">
        <v>196</v>
      </c>
      <c r="J63" s="46">
        <v>119.42</v>
      </c>
      <c r="K63" s="47" t="s">
        <v>197</v>
      </c>
      <c r="L63" s="47"/>
      <c r="M63" s="47"/>
      <c r="N63" s="47"/>
      <c r="O63" s="47"/>
      <c r="P63" s="47"/>
      <c r="Q63" s="47"/>
      <c r="R63" s="47"/>
      <c r="S63" s="47"/>
      <c r="T63" s="47"/>
      <c r="U63" s="47" t="s">
        <v>198</v>
      </c>
      <c r="V63" s="28"/>
      <c r="W63" s="28"/>
      <c r="X63" s="28"/>
      <c r="Y63" s="28"/>
      <c r="Z63" s="28"/>
    </row>
    <row r="64" spans="1:26" ht="84" x14ac:dyDescent="0.2">
      <c r="A64" s="43">
        <v>34</v>
      </c>
      <c r="B64" s="44" t="s">
        <v>199</v>
      </c>
      <c r="C64" s="45" t="s">
        <v>200</v>
      </c>
      <c r="D64" s="46">
        <v>67.3</v>
      </c>
      <c r="E64" s="47" t="s">
        <v>201</v>
      </c>
      <c r="F64" s="46"/>
      <c r="G64" s="46">
        <v>67.3</v>
      </c>
      <c r="H64" s="46" t="s">
        <v>201</v>
      </c>
      <c r="I64" s="46"/>
      <c r="J64" s="46">
        <v>430.5</v>
      </c>
      <c r="K64" s="47" t="s">
        <v>202</v>
      </c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28"/>
      <c r="W64" s="28"/>
      <c r="X64" s="28"/>
      <c r="Y64" s="28"/>
      <c r="Z64" s="28"/>
    </row>
    <row r="65" spans="1:26" ht="72" x14ac:dyDescent="0.2">
      <c r="A65" s="43">
        <v>35</v>
      </c>
      <c r="B65" s="44" t="s">
        <v>203</v>
      </c>
      <c r="C65" s="45" t="s">
        <v>204</v>
      </c>
      <c r="D65" s="46">
        <v>292.24</v>
      </c>
      <c r="E65" s="47" t="s">
        <v>153</v>
      </c>
      <c r="F65" s="46" t="s">
        <v>154</v>
      </c>
      <c r="G65" s="46">
        <v>99.1</v>
      </c>
      <c r="H65" s="46" t="s">
        <v>205</v>
      </c>
      <c r="I65" s="46" t="s">
        <v>206</v>
      </c>
      <c r="J65" s="46">
        <v>483.53</v>
      </c>
      <c r="K65" s="47" t="s">
        <v>207</v>
      </c>
      <c r="L65" s="47"/>
      <c r="M65" s="47"/>
      <c r="N65" s="47"/>
      <c r="O65" s="47"/>
      <c r="P65" s="47"/>
      <c r="Q65" s="47"/>
      <c r="R65" s="47"/>
      <c r="S65" s="47"/>
      <c r="T65" s="47"/>
      <c r="U65" s="47" t="s">
        <v>208</v>
      </c>
      <c r="V65" s="28"/>
      <c r="W65" s="28"/>
      <c r="X65" s="28"/>
      <c r="Y65" s="28"/>
      <c r="Z65" s="28"/>
    </row>
    <row r="66" spans="1:26" ht="84" x14ac:dyDescent="0.2">
      <c r="A66" s="43">
        <v>36</v>
      </c>
      <c r="B66" s="44" t="s">
        <v>209</v>
      </c>
      <c r="C66" s="45">
        <v>2</v>
      </c>
      <c r="D66" s="46">
        <v>62.45</v>
      </c>
      <c r="E66" s="47" t="s">
        <v>210</v>
      </c>
      <c r="F66" s="46">
        <v>14.37</v>
      </c>
      <c r="G66" s="46">
        <v>124.9</v>
      </c>
      <c r="H66" s="46" t="s">
        <v>211</v>
      </c>
      <c r="I66" s="46">
        <v>28.74</v>
      </c>
      <c r="J66" s="46">
        <v>709.2</v>
      </c>
      <c r="K66" s="47" t="s">
        <v>212</v>
      </c>
      <c r="L66" s="47"/>
      <c r="M66" s="47"/>
      <c r="N66" s="47"/>
      <c r="O66" s="47"/>
      <c r="P66" s="47"/>
      <c r="Q66" s="47"/>
      <c r="R66" s="47"/>
      <c r="S66" s="47"/>
      <c r="T66" s="47"/>
      <c r="U66" s="47">
        <v>103.04</v>
      </c>
      <c r="V66" s="28"/>
      <c r="W66" s="28"/>
      <c r="X66" s="28"/>
      <c r="Y66" s="28"/>
      <c r="Z66" s="28"/>
    </row>
    <row r="67" spans="1:26" ht="48" x14ac:dyDescent="0.2">
      <c r="A67" s="43">
        <v>37</v>
      </c>
      <c r="B67" s="44" t="s">
        <v>213</v>
      </c>
      <c r="C67" s="45" t="s">
        <v>214</v>
      </c>
      <c r="D67" s="46">
        <v>3659.44</v>
      </c>
      <c r="E67" s="47" t="s">
        <v>215</v>
      </c>
      <c r="F67" s="46">
        <v>430.27</v>
      </c>
      <c r="G67" s="46">
        <v>73.19</v>
      </c>
      <c r="H67" s="46" t="s">
        <v>216</v>
      </c>
      <c r="I67" s="46">
        <v>8.61</v>
      </c>
      <c r="J67" s="46">
        <v>799.18</v>
      </c>
      <c r="K67" s="47" t="s">
        <v>217</v>
      </c>
      <c r="L67" s="47"/>
      <c r="M67" s="47"/>
      <c r="N67" s="47"/>
      <c r="O67" s="47"/>
      <c r="P67" s="47"/>
      <c r="Q67" s="47"/>
      <c r="R67" s="47"/>
      <c r="S67" s="47"/>
      <c r="T67" s="47"/>
      <c r="U67" s="47">
        <v>50.49</v>
      </c>
      <c r="V67" s="28"/>
      <c r="W67" s="28"/>
      <c r="X67" s="28"/>
      <c r="Y67" s="28"/>
      <c r="Z67" s="28"/>
    </row>
    <row r="68" spans="1:26" ht="60" x14ac:dyDescent="0.2">
      <c r="A68" s="43">
        <v>38</v>
      </c>
      <c r="B68" s="44" t="s">
        <v>218</v>
      </c>
      <c r="C68" s="45">
        <v>4</v>
      </c>
      <c r="D68" s="46">
        <v>34.409999999999997</v>
      </c>
      <c r="E68" s="47" t="s">
        <v>219</v>
      </c>
      <c r="F68" s="46" t="s">
        <v>220</v>
      </c>
      <c r="G68" s="46">
        <v>137.63999999999999</v>
      </c>
      <c r="H68" s="46" t="s">
        <v>221</v>
      </c>
      <c r="I68" s="46" t="s">
        <v>222</v>
      </c>
      <c r="J68" s="46">
        <v>1031.6400000000001</v>
      </c>
      <c r="K68" s="47" t="s">
        <v>223</v>
      </c>
      <c r="L68" s="47"/>
      <c r="M68" s="47"/>
      <c r="N68" s="47"/>
      <c r="O68" s="47"/>
      <c r="P68" s="47"/>
      <c r="Q68" s="47"/>
      <c r="R68" s="47"/>
      <c r="S68" s="47"/>
      <c r="T68" s="47"/>
      <c r="U68" s="47" t="s">
        <v>224</v>
      </c>
      <c r="V68" s="28"/>
      <c r="W68" s="28"/>
      <c r="X68" s="28"/>
      <c r="Y68" s="28"/>
      <c r="Z68" s="28"/>
    </row>
    <row r="69" spans="1:26" ht="60" x14ac:dyDescent="0.2">
      <c r="A69" s="43">
        <v>39</v>
      </c>
      <c r="B69" s="44" t="s">
        <v>225</v>
      </c>
      <c r="C69" s="45">
        <v>2</v>
      </c>
      <c r="D69" s="46">
        <v>211.17</v>
      </c>
      <c r="E69" s="47" t="s">
        <v>226</v>
      </c>
      <c r="F69" s="46"/>
      <c r="G69" s="46">
        <v>422.34</v>
      </c>
      <c r="H69" s="46" t="s">
        <v>227</v>
      </c>
      <c r="I69" s="46"/>
      <c r="J69" s="46">
        <v>2929.28</v>
      </c>
      <c r="K69" s="47" t="s">
        <v>228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28"/>
      <c r="W69" s="28"/>
      <c r="X69" s="28"/>
      <c r="Y69" s="28"/>
      <c r="Z69" s="28"/>
    </row>
    <row r="70" spans="1:26" ht="60" x14ac:dyDescent="0.2">
      <c r="A70" s="43">
        <v>40</v>
      </c>
      <c r="B70" s="44" t="s">
        <v>122</v>
      </c>
      <c r="C70" s="45" t="s">
        <v>229</v>
      </c>
      <c r="D70" s="46">
        <v>1518.44</v>
      </c>
      <c r="E70" s="47">
        <v>1518.44</v>
      </c>
      <c r="F70" s="46"/>
      <c r="G70" s="46">
        <v>36.44</v>
      </c>
      <c r="H70" s="46">
        <v>36.44</v>
      </c>
      <c r="I70" s="46"/>
      <c r="J70" s="46">
        <v>491.24</v>
      </c>
      <c r="K70" s="47">
        <v>491.24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28"/>
      <c r="W70" s="28"/>
      <c r="X70" s="28"/>
      <c r="Y70" s="28"/>
      <c r="Z70" s="28"/>
    </row>
    <row r="71" spans="1:26" ht="48" x14ac:dyDescent="0.2">
      <c r="A71" s="43">
        <v>41</v>
      </c>
      <c r="B71" s="44" t="s">
        <v>230</v>
      </c>
      <c r="C71" s="45" t="s">
        <v>231</v>
      </c>
      <c r="D71" s="46">
        <v>328.38</v>
      </c>
      <c r="E71" s="47" t="s">
        <v>232</v>
      </c>
      <c r="F71" s="46" t="s">
        <v>233</v>
      </c>
      <c r="G71" s="46">
        <v>65.680000000000007</v>
      </c>
      <c r="H71" s="46" t="s">
        <v>234</v>
      </c>
      <c r="I71" s="46" t="s">
        <v>235</v>
      </c>
      <c r="J71" s="46">
        <v>720.5</v>
      </c>
      <c r="K71" s="47" t="s">
        <v>236</v>
      </c>
      <c r="L71" s="47"/>
      <c r="M71" s="47"/>
      <c r="N71" s="47"/>
      <c r="O71" s="47"/>
      <c r="P71" s="47"/>
      <c r="Q71" s="47"/>
      <c r="R71" s="47"/>
      <c r="S71" s="47"/>
      <c r="T71" s="47"/>
      <c r="U71" s="47" t="s">
        <v>237</v>
      </c>
      <c r="V71" s="28"/>
      <c r="W71" s="28"/>
      <c r="X71" s="28"/>
      <c r="Y71" s="28"/>
      <c r="Z71" s="28"/>
    </row>
    <row r="72" spans="1:26" ht="48" x14ac:dyDescent="0.2">
      <c r="A72" s="43">
        <v>42</v>
      </c>
      <c r="B72" s="44" t="s">
        <v>238</v>
      </c>
      <c r="C72" s="45" t="s">
        <v>239</v>
      </c>
      <c r="D72" s="46">
        <v>179.24</v>
      </c>
      <c r="E72" s="47" t="s">
        <v>240</v>
      </c>
      <c r="F72" s="46" t="s">
        <v>241</v>
      </c>
      <c r="G72" s="46">
        <v>143.38999999999999</v>
      </c>
      <c r="H72" s="46" t="s">
        <v>242</v>
      </c>
      <c r="I72" s="46" t="s">
        <v>243</v>
      </c>
      <c r="J72" s="46">
        <v>1393.5</v>
      </c>
      <c r="K72" s="47" t="s">
        <v>244</v>
      </c>
      <c r="L72" s="47"/>
      <c r="M72" s="47"/>
      <c r="N72" s="47"/>
      <c r="O72" s="47"/>
      <c r="P72" s="47"/>
      <c r="Q72" s="47"/>
      <c r="R72" s="47"/>
      <c r="S72" s="47"/>
      <c r="T72" s="47"/>
      <c r="U72" s="47" t="s">
        <v>245</v>
      </c>
      <c r="V72" s="28"/>
      <c r="W72" s="28"/>
      <c r="X72" s="28"/>
      <c r="Y72" s="28"/>
      <c r="Z72" s="28"/>
    </row>
    <row r="73" spans="1:26" ht="48" x14ac:dyDescent="0.2">
      <c r="A73" s="43">
        <v>43</v>
      </c>
      <c r="B73" s="44" t="s">
        <v>246</v>
      </c>
      <c r="C73" s="45" t="s">
        <v>247</v>
      </c>
      <c r="D73" s="46">
        <v>6690</v>
      </c>
      <c r="E73" s="47" t="s">
        <v>248</v>
      </c>
      <c r="F73" s="46"/>
      <c r="G73" s="46">
        <v>2381.64</v>
      </c>
      <c r="H73" s="46" t="s">
        <v>249</v>
      </c>
      <c r="I73" s="46"/>
      <c r="J73" s="46">
        <v>15000.14</v>
      </c>
      <c r="K73" s="47" t="s">
        <v>250</v>
      </c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28"/>
      <c r="W73" s="28"/>
      <c r="X73" s="28"/>
      <c r="Y73" s="28"/>
      <c r="Z73" s="28"/>
    </row>
    <row r="74" spans="1:26" ht="48" x14ac:dyDescent="0.2">
      <c r="A74" s="43">
        <v>44</v>
      </c>
      <c r="B74" s="44" t="s">
        <v>132</v>
      </c>
      <c r="C74" s="45" t="s">
        <v>229</v>
      </c>
      <c r="D74" s="46">
        <v>921.46</v>
      </c>
      <c r="E74" s="47">
        <v>921.46</v>
      </c>
      <c r="F74" s="46"/>
      <c r="G74" s="46">
        <v>22.12</v>
      </c>
      <c r="H74" s="46">
        <v>22.12</v>
      </c>
      <c r="I74" s="46"/>
      <c r="J74" s="46">
        <v>298.2</v>
      </c>
      <c r="K74" s="47">
        <v>298.2</v>
      </c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28"/>
      <c r="W74" s="28"/>
      <c r="X74" s="28"/>
      <c r="Y74" s="28"/>
      <c r="Z74" s="28"/>
    </row>
    <row r="75" spans="1:26" ht="96" x14ac:dyDescent="0.2">
      <c r="A75" s="43">
        <v>45</v>
      </c>
      <c r="B75" s="44" t="s">
        <v>251</v>
      </c>
      <c r="C75" s="45">
        <v>1</v>
      </c>
      <c r="D75" s="46">
        <v>15.78</v>
      </c>
      <c r="E75" s="47" t="s">
        <v>252</v>
      </c>
      <c r="F75" s="46">
        <v>2.85</v>
      </c>
      <c r="G75" s="46">
        <v>15.78</v>
      </c>
      <c r="H75" s="46" t="s">
        <v>252</v>
      </c>
      <c r="I75" s="46">
        <v>2.85</v>
      </c>
      <c r="J75" s="46">
        <v>161.32</v>
      </c>
      <c r="K75" s="47" t="s">
        <v>253</v>
      </c>
      <c r="L75" s="47"/>
      <c r="M75" s="47"/>
      <c r="N75" s="47"/>
      <c r="O75" s="47"/>
      <c r="P75" s="47"/>
      <c r="Q75" s="47"/>
      <c r="R75" s="47"/>
      <c r="S75" s="47"/>
      <c r="T75" s="47"/>
      <c r="U75" s="47">
        <v>10.15</v>
      </c>
      <c r="V75" s="28"/>
      <c r="W75" s="28"/>
      <c r="X75" s="28"/>
      <c r="Y75" s="28"/>
      <c r="Z75" s="28"/>
    </row>
    <row r="76" spans="1:26" ht="72" x14ac:dyDescent="0.2">
      <c r="A76" s="43">
        <v>46</v>
      </c>
      <c r="B76" s="44" t="s">
        <v>254</v>
      </c>
      <c r="C76" s="45">
        <v>1</v>
      </c>
      <c r="D76" s="46">
        <v>39.340000000000003</v>
      </c>
      <c r="E76" s="47" t="s">
        <v>255</v>
      </c>
      <c r="F76" s="46">
        <v>17.079999999999998</v>
      </c>
      <c r="G76" s="46">
        <v>39.340000000000003</v>
      </c>
      <c r="H76" s="46" t="s">
        <v>255</v>
      </c>
      <c r="I76" s="46">
        <v>17.079999999999998</v>
      </c>
      <c r="J76" s="46">
        <v>278.69</v>
      </c>
      <c r="K76" s="47" t="s">
        <v>256</v>
      </c>
      <c r="L76" s="47"/>
      <c r="M76" s="47"/>
      <c r="N76" s="47"/>
      <c r="O76" s="47"/>
      <c r="P76" s="47"/>
      <c r="Q76" s="47"/>
      <c r="R76" s="47"/>
      <c r="S76" s="47"/>
      <c r="T76" s="47"/>
      <c r="U76" s="47">
        <v>49.5</v>
      </c>
      <c r="V76" s="28"/>
      <c r="W76" s="28"/>
      <c r="X76" s="28"/>
      <c r="Y76" s="28"/>
      <c r="Z76" s="28"/>
    </row>
    <row r="77" spans="1:26" ht="60" x14ac:dyDescent="0.2">
      <c r="A77" s="43">
        <v>47</v>
      </c>
      <c r="B77" s="44" t="s">
        <v>257</v>
      </c>
      <c r="C77" s="45" t="s">
        <v>258</v>
      </c>
      <c r="D77" s="46">
        <v>17.54</v>
      </c>
      <c r="E77" s="47">
        <v>4.99</v>
      </c>
      <c r="F77" s="46" t="s">
        <v>259</v>
      </c>
      <c r="G77" s="46">
        <v>21.35</v>
      </c>
      <c r="H77" s="46">
        <v>6.07</v>
      </c>
      <c r="I77" s="46" t="s">
        <v>260</v>
      </c>
      <c r="J77" s="46">
        <v>184.24</v>
      </c>
      <c r="K77" s="47">
        <v>81.77</v>
      </c>
      <c r="L77" s="47"/>
      <c r="M77" s="47"/>
      <c r="N77" s="47"/>
      <c r="O77" s="47"/>
      <c r="P77" s="47"/>
      <c r="Q77" s="47"/>
      <c r="R77" s="47"/>
      <c r="S77" s="47"/>
      <c r="T77" s="47"/>
      <c r="U77" s="47" t="s">
        <v>261</v>
      </c>
      <c r="V77" s="28"/>
      <c r="W77" s="28"/>
      <c r="X77" s="28"/>
      <c r="Y77" s="28"/>
      <c r="Z77" s="28"/>
    </row>
    <row r="78" spans="1:26" ht="60" x14ac:dyDescent="0.2">
      <c r="A78" s="43">
        <v>48</v>
      </c>
      <c r="B78" s="44" t="s">
        <v>262</v>
      </c>
      <c r="C78" s="45">
        <v>1</v>
      </c>
      <c r="D78" s="46">
        <v>188.48</v>
      </c>
      <c r="E78" s="47" t="s">
        <v>263</v>
      </c>
      <c r="F78" s="46">
        <v>85.41</v>
      </c>
      <c r="G78" s="46">
        <v>188.48</v>
      </c>
      <c r="H78" s="46" t="s">
        <v>263</v>
      </c>
      <c r="I78" s="46">
        <v>85.41</v>
      </c>
      <c r="J78" s="46">
        <v>1324.34</v>
      </c>
      <c r="K78" s="47" t="s">
        <v>264</v>
      </c>
      <c r="L78" s="47"/>
      <c r="M78" s="47"/>
      <c r="N78" s="47"/>
      <c r="O78" s="47"/>
      <c r="P78" s="47"/>
      <c r="Q78" s="47"/>
      <c r="R78" s="47"/>
      <c r="S78" s="47"/>
      <c r="T78" s="47"/>
      <c r="U78" s="47">
        <v>310.33999999999997</v>
      </c>
      <c r="V78" s="28"/>
      <c r="W78" s="28"/>
      <c r="X78" s="28"/>
      <c r="Y78" s="28"/>
      <c r="Z78" s="28"/>
    </row>
    <row r="79" spans="1:26" ht="72" x14ac:dyDescent="0.2">
      <c r="A79" s="43">
        <v>49</v>
      </c>
      <c r="B79" s="44" t="s">
        <v>265</v>
      </c>
      <c r="C79" s="45" t="s">
        <v>258</v>
      </c>
      <c r="D79" s="46">
        <v>7.79</v>
      </c>
      <c r="E79" s="47">
        <v>1.46</v>
      </c>
      <c r="F79" s="46" t="s">
        <v>266</v>
      </c>
      <c r="G79" s="46">
        <v>9.48</v>
      </c>
      <c r="H79" s="46">
        <v>1.78</v>
      </c>
      <c r="I79" s="46" t="s">
        <v>267</v>
      </c>
      <c r="J79" s="46">
        <v>75.92</v>
      </c>
      <c r="K79" s="47">
        <v>23.94</v>
      </c>
      <c r="L79" s="47"/>
      <c r="M79" s="47"/>
      <c r="N79" s="47"/>
      <c r="O79" s="47"/>
      <c r="P79" s="47"/>
      <c r="Q79" s="47"/>
      <c r="R79" s="47"/>
      <c r="S79" s="47"/>
      <c r="T79" s="47"/>
      <c r="U79" s="47" t="s">
        <v>268</v>
      </c>
      <c r="V79" s="28"/>
      <c r="W79" s="28"/>
      <c r="X79" s="28"/>
      <c r="Y79" s="28"/>
      <c r="Z79" s="28"/>
    </row>
    <row r="80" spans="1:26" ht="72" x14ac:dyDescent="0.2">
      <c r="A80" s="48">
        <v>50</v>
      </c>
      <c r="B80" s="49" t="s">
        <v>269</v>
      </c>
      <c r="C80" s="50">
        <v>1</v>
      </c>
      <c r="D80" s="51">
        <v>968.45</v>
      </c>
      <c r="E80" s="52">
        <v>170.24</v>
      </c>
      <c r="F80" s="51" t="s">
        <v>270</v>
      </c>
      <c r="G80" s="51">
        <v>968.45</v>
      </c>
      <c r="H80" s="51">
        <v>170.24</v>
      </c>
      <c r="I80" s="51" t="s">
        <v>270</v>
      </c>
      <c r="J80" s="51">
        <v>7684.99</v>
      </c>
      <c r="K80" s="52">
        <v>2294.3200000000002</v>
      </c>
      <c r="L80" s="52"/>
      <c r="M80" s="52"/>
      <c r="N80" s="52"/>
      <c r="O80" s="52"/>
      <c r="P80" s="52"/>
      <c r="Q80" s="52"/>
      <c r="R80" s="52"/>
      <c r="S80" s="52"/>
      <c r="T80" s="52"/>
      <c r="U80" s="52" t="s">
        <v>271</v>
      </c>
      <c r="V80" s="28"/>
      <c r="W80" s="28"/>
      <c r="X80" s="28"/>
      <c r="Y80" s="28"/>
      <c r="Z80" s="28"/>
    </row>
    <row r="81" spans="1:26" ht="36" x14ac:dyDescent="0.2">
      <c r="A81" s="59" t="s">
        <v>272</v>
      </c>
      <c r="B81" s="60"/>
      <c r="C81" s="60"/>
      <c r="D81" s="60"/>
      <c r="E81" s="60"/>
      <c r="F81" s="60"/>
      <c r="G81" s="46">
        <v>26038.42</v>
      </c>
      <c r="H81" s="46" t="s">
        <v>273</v>
      </c>
      <c r="I81" s="46" t="s">
        <v>274</v>
      </c>
      <c r="J81" s="46">
        <v>161020.79999999999</v>
      </c>
      <c r="K81" s="47" t="s">
        <v>275</v>
      </c>
      <c r="L81" s="47"/>
      <c r="M81" s="47"/>
      <c r="N81" s="47"/>
      <c r="O81" s="47"/>
      <c r="P81" s="47"/>
      <c r="Q81" s="47"/>
      <c r="R81" s="47"/>
      <c r="S81" s="47"/>
      <c r="T81" s="47"/>
      <c r="U81" s="47" t="s">
        <v>276</v>
      </c>
      <c r="V81" s="28"/>
      <c r="W81" s="28"/>
      <c r="X81" s="28"/>
      <c r="Y81" s="28"/>
      <c r="Z81" s="28"/>
    </row>
    <row r="82" spans="1:26" x14ac:dyDescent="0.2">
      <c r="A82" s="59" t="s">
        <v>277</v>
      </c>
      <c r="B82" s="60"/>
      <c r="C82" s="60"/>
      <c r="D82" s="60"/>
      <c r="E82" s="60"/>
      <c r="F82" s="60"/>
      <c r="G82" s="46"/>
      <c r="H82" s="46"/>
      <c r="I82" s="46"/>
      <c r="J82" s="46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28"/>
      <c r="W82" s="28"/>
      <c r="X82" s="28"/>
      <c r="Y82" s="28"/>
      <c r="Z82" s="28"/>
    </row>
    <row r="83" spans="1:26" x14ac:dyDescent="0.2">
      <c r="A83" s="59" t="s">
        <v>278</v>
      </c>
      <c r="B83" s="60"/>
      <c r="C83" s="60"/>
      <c r="D83" s="60"/>
      <c r="E83" s="60"/>
      <c r="F83" s="60"/>
      <c r="G83" s="46">
        <v>2814.09</v>
      </c>
      <c r="H83" s="46"/>
      <c r="I83" s="46"/>
      <c r="J83" s="46">
        <v>37937.11</v>
      </c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28"/>
      <c r="W83" s="28"/>
      <c r="X83" s="28"/>
      <c r="Y83" s="28"/>
      <c r="Z83" s="28"/>
    </row>
    <row r="84" spans="1:26" x14ac:dyDescent="0.2">
      <c r="A84" s="59" t="s">
        <v>279</v>
      </c>
      <c r="B84" s="60"/>
      <c r="C84" s="60"/>
      <c r="D84" s="60"/>
      <c r="E84" s="60"/>
      <c r="F84" s="60"/>
      <c r="G84" s="46">
        <v>18951.2</v>
      </c>
      <c r="H84" s="46"/>
      <c r="I84" s="46"/>
      <c r="J84" s="46">
        <v>101648.68</v>
      </c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28"/>
      <c r="W84" s="28"/>
      <c r="X84" s="28"/>
      <c r="Y84" s="28"/>
      <c r="Z84" s="28"/>
    </row>
    <row r="85" spans="1:26" x14ac:dyDescent="0.2">
      <c r="A85" s="59" t="s">
        <v>280</v>
      </c>
      <c r="B85" s="60"/>
      <c r="C85" s="60"/>
      <c r="D85" s="60"/>
      <c r="E85" s="60"/>
      <c r="F85" s="60"/>
      <c r="G85" s="46">
        <v>4705.33</v>
      </c>
      <c r="H85" s="46"/>
      <c r="I85" s="46"/>
      <c r="J85" s="46">
        <v>27261.4</v>
      </c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28"/>
      <c r="W85" s="28"/>
      <c r="X85" s="28"/>
      <c r="Y85" s="28"/>
      <c r="Z85" s="28"/>
    </row>
    <row r="86" spans="1:26" x14ac:dyDescent="0.2">
      <c r="A86" s="57" t="s">
        <v>281</v>
      </c>
      <c r="B86" s="58"/>
      <c r="C86" s="58"/>
      <c r="D86" s="58"/>
      <c r="E86" s="58"/>
      <c r="F86" s="58"/>
      <c r="G86" s="53">
        <v>2536.0700000000002</v>
      </c>
      <c r="H86" s="53"/>
      <c r="I86" s="53"/>
      <c r="J86" s="53">
        <v>34188.980000000003</v>
      </c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28"/>
      <c r="W86" s="28"/>
      <c r="X86" s="28"/>
      <c r="Y86" s="28"/>
      <c r="Z86" s="28"/>
    </row>
    <row r="87" spans="1:26" x14ac:dyDescent="0.2">
      <c r="A87" s="57" t="s">
        <v>282</v>
      </c>
      <c r="B87" s="58"/>
      <c r="C87" s="58"/>
      <c r="D87" s="58"/>
      <c r="E87" s="58"/>
      <c r="F87" s="58"/>
      <c r="G87" s="53">
        <v>1547.02</v>
      </c>
      <c r="H87" s="53"/>
      <c r="I87" s="53"/>
      <c r="J87" s="53">
        <v>20855.32</v>
      </c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28"/>
      <c r="W87" s="28"/>
      <c r="X87" s="28"/>
      <c r="Y87" s="28"/>
      <c r="Z87" s="28"/>
    </row>
    <row r="88" spans="1:26" x14ac:dyDescent="0.2">
      <c r="A88" s="57" t="s">
        <v>283</v>
      </c>
      <c r="B88" s="58"/>
      <c r="C88" s="58"/>
      <c r="D88" s="58"/>
      <c r="E88" s="58"/>
      <c r="F88" s="58"/>
      <c r="G88" s="53"/>
      <c r="H88" s="53"/>
      <c r="I88" s="53"/>
      <c r="J88" s="53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28"/>
      <c r="W88" s="28"/>
      <c r="X88" s="28"/>
      <c r="Y88" s="28"/>
      <c r="Z88" s="28"/>
    </row>
    <row r="89" spans="1:26" x14ac:dyDescent="0.2">
      <c r="A89" s="59" t="s">
        <v>284</v>
      </c>
      <c r="B89" s="60"/>
      <c r="C89" s="60"/>
      <c r="D89" s="60"/>
      <c r="E89" s="60"/>
      <c r="F89" s="60"/>
      <c r="G89" s="46">
        <v>27171.63</v>
      </c>
      <c r="H89" s="46"/>
      <c r="I89" s="46"/>
      <c r="J89" s="46">
        <v>194676.81</v>
      </c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28"/>
      <c r="W89" s="28"/>
      <c r="X89" s="28"/>
      <c r="Y89" s="28"/>
      <c r="Z89" s="28"/>
    </row>
    <row r="90" spans="1:26" x14ac:dyDescent="0.2">
      <c r="A90" s="59" t="s">
        <v>285</v>
      </c>
      <c r="B90" s="60"/>
      <c r="C90" s="60"/>
      <c r="D90" s="60"/>
      <c r="E90" s="60"/>
      <c r="F90" s="60"/>
      <c r="G90" s="46">
        <v>2949.88</v>
      </c>
      <c r="H90" s="46"/>
      <c r="I90" s="46"/>
      <c r="J90" s="46">
        <v>21388.29</v>
      </c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28"/>
      <c r="W90" s="28"/>
      <c r="X90" s="28"/>
      <c r="Y90" s="28"/>
      <c r="Z90" s="28"/>
    </row>
    <row r="91" spans="1:26" x14ac:dyDescent="0.2">
      <c r="A91" s="59" t="s">
        <v>286</v>
      </c>
      <c r="B91" s="60"/>
      <c r="C91" s="60"/>
      <c r="D91" s="60"/>
      <c r="E91" s="60"/>
      <c r="F91" s="60"/>
      <c r="G91" s="46">
        <v>30121.51</v>
      </c>
      <c r="H91" s="46"/>
      <c r="I91" s="46"/>
      <c r="J91" s="46">
        <v>216065.1</v>
      </c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28"/>
      <c r="W91" s="28"/>
      <c r="X91" s="28"/>
      <c r="Y91" s="28"/>
      <c r="Z91" s="28"/>
    </row>
    <row r="92" spans="1:26" x14ac:dyDescent="0.2">
      <c r="A92" s="61" t="s">
        <v>287</v>
      </c>
      <c r="B92" s="62"/>
      <c r="C92" s="62"/>
      <c r="D92" s="62"/>
      <c r="E92" s="62"/>
      <c r="F92" s="62"/>
      <c r="G92" s="55">
        <v>30121.51</v>
      </c>
      <c r="H92" s="55"/>
      <c r="I92" s="55"/>
      <c r="J92" s="55">
        <v>216065.1</v>
      </c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28"/>
      <c r="W92" s="28"/>
      <c r="X92" s="28"/>
      <c r="Y92" s="28"/>
      <c r="Z92" s="28"/>
    </row>
    <row r="93" spans="1:26" ht="36" x14ac:dyDescent="0.2">
      <c r="A93" s="59" t="s">
        <v>288</v>
      </c>
      <c r="B93" s="60"/>
      <c r="C93" s="60"/>
      <c r="D93" s="60"/>
      <c r="E93" s="60"/>
      <c r="F93" s="60"/>
      <c r="G93" s="46">
        <v>26038.42</v>
      </c>
      <c r="H93" s="46" t="s">
        <v>273</v>
      </c>
      <c r="I93" s="46" t="s">
        <v>274</v>
      </c>
      <c r="J93" s="46">
        <v>161020.79999999999</v>
      </c>
      <c r="K93" s="47" t="s">
        <v>275</v>
      </c>
      <c r="L93" s="47"/>
      <c r="M93" s="47"/>
      <c r="N93" s="47"/>
      <c r="O93" s="47"/>
      <c r="P93" s="47"/>
      <c r="Q93" s="47"/>
      <c r="R93" s="47"/>
      <c r="S93" s="47"/>
      <c r="T93" s="47"/>
      <c r="U93" s="47" t="s">
        <v>276</v>
      </c>
      <c r="V93" s="28"/>
      <c r="W93" s="28"/>
      <c r="X93" s="28"/>
      <c r="Y93" s="28"/>
      <c r="Z93" s="28"/>
    </row>
    <row r="94" spans="1:26" x14ac:dyDescent="0.2">
      <c r="A94" s="59" t="s">
        <v>277</v>
      </c>
      <c r="B94" s="60"/>
      <c r="C94" s="60"/>
      <c r="D94" s="60"/>
      <c r="E94" s="60"/>
      <c r="F94" s="60"/>
      <c r="G94" s="46"/>
      <c r="H94" s="46"/>
      <c r="I94" s="46"/>
      <c r="J94" s="46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28"/>
      <c r="W94" s="28"/>
      <c r="X94" s="28"/>
      <c r="Y94" s="28"/>
      <c r="Z94" s="28"/>
    </row>
    <row r="95" spans="1:26" x14ac:dyDescent="0.2">
      <c r="A95" s="59" t="s">
        <v>278</v>
      </c>
      <c r="B95" s="60"/>
      <c r="C95" s="60"/>
      <c r="D95" s="60"/>
      <c r="E95" s="60"/>
      <c r="F95" s="60"/>
      <c r="G95" s="46">
        <v>2814.09</v>
      </c>
      <c r="H95" s="46"/>
      <c r="I95" s="46"/>
      <c r="J95" s="46">
        <v>37937.11</v>
      </c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28"/>
      <c r="W95" s="28"/>
      <c r="X95" s="28"/>
      <c r="Y95" s="28"/>
      <c r="Z95" s="28"/>
    </row>
    <row r="96" spans="1:26" x14ac:dyDescent="0.2">
      <c r="A96" s="59" t="s">
        <v>279</v>
      </c>
      <c r="B96" s="60"/>
      <c r="C96" s="60"/>
      <c r="D96" s="60"/>
      <c r="E96" s="60"/>
      <c r="F96" s="60"/>
      <c r="G96" s="46">
        <v>18951.2</v>
      </c>
      <c r="H96" s="46"/>
      <c r="I96" s="46"/>
      <c r="J96" s="46">
        <v>101648.68</v>
      </c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28"/>
      <c r="W96" s="28"/>
      <c r="X96" s="28"/>
      <c r="Y96" s="28"/>
      <c r="Z96" s="28"/>
    </row>
    <row r="97" spans="1:26" x14ac:dyDescent="0.2">
      <c r="A97" s="59" t="s">
        <v>280</v>
      </c>
      <c r="B97" s="60"/>
      <c r="C97" s="60"/>
      <c r="D97" s="60"/>
      <c r="E97" s="60"/>
      <c r="F97" s="60"/>
      <c r="G97" s="46">
        <v>4705.33</v>
      </c>
      <c r="H97" s="46"/>
      <c r="I97" s="46"/>
      <c r="J97" s="46">
        <v>27261.4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28"/>
      <c r="W97" s="28"/>
      <c r="X97" s="28"/>
      <c r="Y97" s="28"/>
      <c r="Z97" s="28"/>
    </row>
    <row r="98" spans="1:26" x14ac:dyDescent="0.2">
      <c r="A98" s="57" t="s">
        <v>281</v>
      </c>
      <c r="B98" s="58"/>
      <c r="C98" s="58"/>
      <c r="D98" s="58"/>
      <c r="E98" s="58"/>
      <c r="F98" s="58"/>
      <c r="G98" s="53">
        <v>2536.0700000000002</v>
      </c>
      <c r="H98" s="53"/>
      <c r="I98" s="53"/>
      <c r="J98" s="53">
        <v>34188.980000000003</v>
      </c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28"/>
      <c r="W98" s="28"/>
      <c r="X98" s="28"/>
      <c r="Y98" s="28"/>
      <c r="Z98" s="28"/>
    </row>
    <row r="99" spans="1:26" x14ac:dyDescent="0.2">
      <c r="A99" s="57" t="s">
        <v>282</v>
      </c>
      <c r="B99" s="58"/>
      <c r="C99" s="58"/>
      <c r="D99" s="58"/>
      <c r="E99" s="58"/>
      <c r="F99" s="58"/>
      <c r="G99" s="53">
        <v>1547.02</v>
      </c>
      <c r="H99" s="53"/>
      <c r="I99" s="53"/>
      <c r="J99" s="53">
        <v>20855.32</v>
      </c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28"/>
      <c r="W99" s="28"/>
      <c r="X99" s="28"/>
      <c r="Y99" s="28"/>
      <c r="Z99" s="28"/>
    </row>
    <row r="100" spans="1:26" x14ac:dyDescent="0.2">
      <c r="A100" s="57" t="s">
        <v>289</v>
      </c>
      <c r="B100" s="58"/>
      <c r="C100" s="58"/>
      <c r="D100" s="58"/>
      <c r="E100" s="58"/>
      <c r="F100" s="58"/>
      <c r="G100" s="53"/>
      <c r="H100" s="53"/>
      <c r="I100" s="53"/>
      <c r="J100" s="53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28"/>
      <c r="W100" s="28"/>
      <c r="X100" s="28"/>
      <c r="Y100" s="28"/>
      <c r="Z100" s="28"/>
    </row>
    <row r="101" spans="1:26" x14ac:dyDescent="0.2">
      <c r="A101" s="59" t="s">
        <v>284</v>
      </c>
      <c r="B101" s="60"/>
      <c r="C101" s="60"/>
      <c r="D101" s="60"/>
      <c r="E101" s="60"/>
      <c r="F101" s="60"/>
      <c r="G101" s="46">
        <v>27171.63</v>
      </c>
      <c r="H101" s="46"/>
      <c r="I101" s="46"/>
      <c r="J101" s="46">
        <v>194676.81</v>
      </c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28"/>
      <c r="W101" s="28"/>
      <c r="X101" s="28"/>
      <c r="Y101" s="28"/>
      <c r="Z101" s="28"/>
    </row>
    <row r="102" spans="1:26" x14ac:dyDescent="0.2">
      <c r="A102" s="59" t="s">
        <v>285</v>
      </c>
      <c r="B102" s="60"/>
      <c r="C102" s="60"/>
      <c r="D102" s="60"/>
      <c r="E102" s="60"/>
      <c r="F102" s="60"/>
      <c r="G102" s="46">
        <v>2949.88</v>
      </c>
      <c r="H102" s="46"/>
      <c r="I102" s="46"/>
      <c r="J102" s="46">
        <v>21388.29</v>
      </c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28"/>
      <c r="W102" s="28"/>
      <c r="X102" s="28"/>
      <c r="Y102" s="28"/>
      <c r="Z102" s="28"/>
    </row>
    <row r="103" spans="1:26" x14ac:dyDescent="0.2">
      <c r="A103" s="59" t="s">
        <v>286</v>
      </c>
      <c r="B103" s="60"/>
      <c r="C103" s="60"/>
      <c r="D103" s="60"/>
      <c r="E103" s="60"/>
      <c r="F103" s="60"/>
      <c r="G103" s="46">
        <v>30121.51</v>
      </c>
      <c r="H103" s="46"/>
      <c r="I103" s="46"/>
      <c r="J103" s="46">
        <v>216065.1</v>
      </c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28"/>
      <c r="W103" s="28"/>
      <c r="X103" s="28"/>
      <c r="Y103" s="28"/>
      <c r="Z103" s="28"/>
    </row>
    <row r="104" spans="1:26" x14ac:dyDescent="0.2">
      <c r="A104" s="57" t="s">
        <v>290</v>
      </c>
      <c r="B104" s="58"/>
      <c r="C104" s="58"/>
      <c r="D104" s="58"/>
      <c r="E104" s="58"/>
      <c r="F104" s="58"/>
      <c r="G104" s="53">
        <v>30121.51</v>
      </c>
      <c r="H104" s="53"/>
      <c r="I104" s="53"/>
      <c r="J104" s="53">
        <v>216065.1</v>
      </c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28"/>
      <c r="W104" s="28"/>
      <c r="X104" s="28"/>
      <c r="Y104" s="28"/>
      <c r="Z104" s="28"/>
    </row>
    <row r="105" spans="1:26" x14ac:dyDescent="0.2">
      <c r="A105" s="23"/>
      <c r="B105" s="24"/>
      <c r="C105" s="25"/>
      <c r="D105" s="26"/>
      <c r="E105" s="27"/>
      <c r="F105" s="26"/>
      <c r="G105" s="26"/>
      <c r="H105" s="26"/>
      <c r="I105" s="26"/>
      <c r="J105" s="26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8"/>
      <c r="W105" s="28"/>
      <c r="X105" s="28"/>
      <c r="Y105" s="28"/>
      <c r="Z105" s="28"/>
    </row>
    <row r="106" spans="1:26" x14ac:dyDescent="0.2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8"/>
      <c r="W106" s="28"/>
      <c r="X106" s="28"/>
      <c r="Y106" s="28"/>
      <c r="Z106" s="28"/>
    </row>
    <row r="107" spans="1:26" x14ac:dyDescent="0.2">
      <c r="A107" s="29"/>
      <c r="B107" s="33" t="s">
        <v>24</v>
      </c>
      <c r="C107" s="34"/>
      <c r="D107" s="35"/>
      <c r="E107" s="35"/>
      <c r="F107" s="34"/>
      <c r="G107" s="36">
        <f>IF(ISBLANK(X20),"",ROUND(Y20/X20,2)*100)</f>
        <v>90</v>
      </c>
      <c r="H107" s="4"/>
      <c r="I107" s="4"/>
      <c r="J107" s="36">
        <f>IF(ISBLANK(X21),"",ROUND(Y21/X21,2)*100)</f>
        <v>90</v>
      </c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28"/>
      <c r="W107" s="28"/>
      <c r="X107" s="28"/>
      <c r="Y107" s="28"/>
      <c r="Z107" s="28"/>
    </row>
    <row r="108" spans="1:26" x14ac:dyDescent="0.2">
      <c r="A108" s="29"/>
      <c r="B108" s="33" t="s">
        <v>25</v>
      </c>
      <c r="C108" s="34"/>
      <c r="D108" s="35"/>
      <c r="E108" s="35"/>
      <c r="F108" s="34"/>
      <c r="G108" s="19">
        <f>IF(ISBLANK(X20),"",ROUND(Z20/X20,2)*100)</f>
        <v>55.000000000000007</v>
      </c>
      <c r="H108" s="6"/>
      <c r="I108" s="6"/>
      <c r="J108" s="19">
        <f>IF(ISBLANK(X21),"",ROUND(Z21/X21,2)*100)</f>
        <v>55.000000000000007</v>
      </c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28"/>
      <c r="W108" s="28"/>
      <c r="X108" s="28"/>
      <c r="Y108" s="28"/>
      <c r="Z108" s="28"/>
    </row>
    <row r="109" spans="1:26" x14ac:dyDescent="0.2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28"/>
      <c r="W109" s="28"/>
      <c r="X109" s="28"/>
      <c r="Y109" s="28"/>
      <c r="Z109" s="28"/>
    </row>
    <row r="110" spans="1:26" x14ac:dyDescent="0.2">
      <c r="A110" s="37" t="s">
        <v>295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2">
      <c r="A111" s="30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2">
      <c r="A112" s="37" t="s">
        <v>296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x14ac:dyDescent="0.2">
      <c r="A113" s="2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6"/>
      <c r="W113" s="6"/>
      <c r="X113" s="6"/>
      <c r="Y113" s="6"/>
      <c r="Z113" s="6"/>
    </row>
    <row r="114" spans="1:26" x14ac:dyDescent="0.2">
      <c r="V114" s="30"/>
      <c r="W114" s="30"/>
      <c r="X114" s="30"/>
      <c r="Y114" s="30"/>
      <c r="Z114" s="30"/>
    </row>
  </sheetData>
  <mergeCells count="50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  <mergeCell ref="A26:A28"/>
    <mergeCell ref="B26:B28"/>
    <mergeCell ref="C26:C28"/>
    <mergeCell ref="D26:F26"/>
    <mergeCell ref="D27:D28"/>
    <mergeCell ref="A11:U11"/>
    <mergeCell ref="A12:U12"/>
    <mergeCell ref="A13:U13"/>
    <mergeCell ref="A14:U14"/>
    <mergeCell ref="J16:U16"/>
    <mergeCell ref="A30:U30"/>
    <mergeCell ref="A81:F81"/>
    <mergeCell ref="A82:F82"/>
    <mergeCell ref="A83:F83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данные'!Print_Titles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Романова Татьяна Вадимовна</cp:lastModifiedBy>
  <cp:lastPrinted>2011-09-08T07:56:05Z</cp:lastPrinted>
  <dcterms:created xsi:type="dcterms:W3CDTF">2003-01-28T12:33:10Z</dcterms:created>
  <dcterms:modified xsi:type="dcterms:W3CDTF">2019-07-23T12:13:51Z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