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97. СМР. Соколинка, 6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<sst xmlns="http://schemas.openxmlformats.org/spreadsheetml/2006/main" count="243" uniqueCount="98">
  <si>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</si>
  <si>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</si>
  <si>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</si>
  <si>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</si>
  <si>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</si>
  <si>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</si>
  <si>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</si>
  <si>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</si>
  <si>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</si>
  <si>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</si>
  <si>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</si>
  <si>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</si>
  <si>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</si>
  <si>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</si>
  <si>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</si>
  <si>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</si>
  <si>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</si>
  <si>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</si>
  <si>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</si>
  <si>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</si>
  <si>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</si>
  <si>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</si>
  <si>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</si>
  <si>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</si>
  <si>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</si>
  <si>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</si>
  <si>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</si>
  <si>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</si>
  <si>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</si>
  <si>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</si>
  <si>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</si>
  <si>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</si>
  <si>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</si>
  <si>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</si>
  <si>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</si>
  <si>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</si>
  <si>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</si>
  <si>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</si>
  <si>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</si>
  <si>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</si>
  <si>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</si>
  <si>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</si>
  <si>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</si>
  <si>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</si>
  <si>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</si>
  <si>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</si>
  <si>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</si>
  <si>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</si>
  <si>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</si>
  <si>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</si>
  <si>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</si>
  <si>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</si>
  <si>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</si>
  <si>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</si>
  <si>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</si>
  <si>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</si>
  <si>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</si>
  <si>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</si>
  <si>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</si>
  <si>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</si>
  <si>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</si>
  <si>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</si>
  <si>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</si>
  <si>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</si>
  <si>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</si>
  <si>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</si>
  <si>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</si>
  <si>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</si>
  <si>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</si>
  <si>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</si>
  <si>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</si>
  <si>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</si>
  <si>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</si>
  <si>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</si>
  <si>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</si>
  <si>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</si>
  <si>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</si>
  <si>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</si>
  <si>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</si>
  <si>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</si>
  <si>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</si>
  <si>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</si>
  <si>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</si>
  <si>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</si>
  <si>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</si>
  <si>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</si>
  <si>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</si>
  <si>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</si>
  <si>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</si>
  <si>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</si>
  <si>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</si>
  <si>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</si>
  <si>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</si>
  <si>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</si>
  <si>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</si>
  <si>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</si>
  <si>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пос. Каштак, Металлургический район, ул. Соколинка 6. Технологическое присоединение.</t>
  </si>
  <si>
    <t>Составлен (а) в ценах на 4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</si>
</sst>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66</v>
      </c>
      <c r="B2" s="53"/>
      <c r="C2" s="53"/>
      <c r="E2" s="47" t="str">
        <f>IF(F10&lt;100000,Исходный!B25,IF(F10&gt;100000,Исходный!B25))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IF(F10&lt;100000,Исходный!B26,IF(F10&gt;100000,Исходный!B26))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H19</f>
        <v>118000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0" t="s">
        <v>6</v>
      </c>
      <c r="B17" s="51"/>
      <c r="C17" s="51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0" t="s">
        <v>22</v>
      </c>
      <c r="B18" s="51"/>
      <c r="C18" s="52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0" t="s">
        <v>23</v>
      </c>
      <c r="B19" s="51"/>
      <c r="C19" s="52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4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62"/>
      <c r="B2" s="62"/>
      <c r="C2" s="62"/>
      <c r="E2" s="63"/>
      <c r="F2" s="63"/>
      <c r="G2" s="63"/>
      <c r="H2" s="63"/>
    </row>
    <row r="3" spans="1:11" x14ac:dyDescent="0.25">
      <c r="A3" s="54" t="s">
        <v>93</v>
      </c>
      <c r="B3" s="54"/>
      <c r="C3" s="54"/>
      <c r="E3" s="54" t="s">
        <v>94</v>
      </c>
      <c r="F3" s="54"/>
      <c r="G3" s="54"/>
      <c r="H3" s="54"/>
    </row>
    <row r="5" spans="1:11" ht="30.75" customHeight="1" x14ac:dyDescent="0.25">
      <c r="A5" s="48" t="s">
        <v>96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H20</f>
        <v>164033.14000000001</v>
      </c>
      <c r="G10" s="55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f>H16-E16</f>
        <v>132974</v>
      </c>
      <c r="E16" s="14">
        <v>1040</v>
      </c>
      <c r="F16" s="14"/>
      <c r="G16" s="14"/>
      <c r="H16" s="14">
        <v>134014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2680.28</v>
      </c>
      <c r="I17" s="6"/>
      <c r="J17" s="6"/>
    </row>
    <row r="18" spans="1:10" ht="15.75" customHeight="1" x14ac:dyDescent="0.25">
      <c r="A18" s="50" t="s">
        <v>88</v>
      </c>
      <c r="B18" s="51"/>
      <c r="C18" s="51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136694.28</v>
      </c>
      <c r="I18" s="6"/>
      <c r="J18" s="6"/>
    </row>
    <row r="19" spans="1:10" ht="15.75" customHeight="1" x14ac:dyDescent="0.25">
      <c r="A19" s="64" t="s">
        <v>80</v>
      </c>
      <c r="B19" s="65"/>
      <c r="C19" s="66"/>
      <c r="D19" s="7"/>
      <c r="E19" s="7"/>
      <c r="F19" s="7"/>
      <c r="G19" s="7"/>
      <c r="H19" s="41">
        <f>ROUND(H18*20%,2)</f>
        <v>27338.86</v>
      </c>
      <c r="I19" s="6"/>
      <c r="J19" s="6"/>
    </row>
    <row r="20" spans="1:10" ht="15.75" customHeight="1" x14ac:dyDescent="0.25">
      <c r="A20" s="50" t="s">
        <v>89</v>
      </c>
      <c r="B20" s="51"/>
      <c r="C20" s="52"/>
      <c r="D20" s="7"/>
      <c r="E20" s="7"/>
      <c r="F20" s="7"/>
      <c r="G20" s="7"/>
      <c r="H20" s="41">
        <f>H18+H19</f>
        <v>164033.14000000001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68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69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H24</f>
        <v>120000.00135081468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0" t="s">
        <v>6</v>
      </c>
      <c r="B21" s="51"/>
      <c r="C21" s="51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0" t="s">
        <v>81</v>
      </c>
      <c r="B22" s="51"/>
      <c r="C22" s="52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4" t="s">
        <v>80</v>
      </c>
      <c r="B23" s="65"/>
      <c r="C23" s="66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0" t="s">
        <v>23</v>
      </c>
      <c r="B24" s="51"/>
      <c r="C24" s="52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17.25" customHeight="1" x14ac:dyDescent="0.25">
      <c r="A2" s="53" t="s">
        <v>66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67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4" spans="1:11" ht="11.25" customHeight="1" x14ac:dyDescent="0.25"/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12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6.75" customHeight="1" x14ac:dyDescent="0.25"/>
    <row r="10" spans="1:11" x14ac:dyDescent="0.25">
      <c r="D10" s="16" t="s">
        <v>24</v>
      </c>
      <c r="E10" s="16"/>
      <c r="F10" s="55">
        <f>H26</f>
        <v>104070.1</v>
      </c>
      <c r="G10" s="55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0" t="s">
        <v>6</v>
      </c>
      <c r="B24" s="51"/>
      <c r="C24" s="51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0" t="s">
        <v>22</v>
      </c>
      <c r="B25" s="51"/>
      <c r="C25" s="52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0" t="s">
        <v>23</v>
      </c>
      <c r="B26" s="51"/>
      <c r="C26" s="52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57</v>
      </c>
      <c r="B2" s="53"/>
      <c r="C2" s="53"/>
      <c r="E2" s="47" t="str">
        <f>IF(F10&lt;100000,Исходный!B22,IF(F10&gt;100000,Исходный!B25))</f>
        <v>Генеральный директор АО "Челябинскгоргаз"</v>
      </c>
      <c r="F2" s="47"/>
      <c r="G2" s="47"/>
      <c r="H2" s="47"/>
    </row>
    <row r="3" spans="1:11" x14ac:dyDescent="0.25">
      <c r="A3" s="54" t="s">
        <v>58</v>
      </c>
      <c r="B3" s="54"/>
      <c r="C3" s="54"/>
      <c r="E3" s="46" t="str">
        <f>IF(F10&lt;100000,Исходный!B23,IF(F10&gt;100000,Исходный!B26))</f>
        <v>______________________________В.Г.Серадский</v>
      </c>
      <c r="F3" s="46"/>
      <c r="G3" s="46"/>
      <c r="H3" s="46"/>
    </row>
    <row r="5" spans="1:11" ht="28.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10" spans="1:11" x14ac:dyDescent="0.25">
      <c r="D10" s="16" t="s">
        <v>24</v>
      </c>
      <c r="E10" s="16"/>
      <c r="F10" s="55">
        <f>H31</f>
        <v>1125250.9481600001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0" t="s">
        <v>6</v>
      </c>
      <c r="B29" s="51"/>
      <c r="C29" s="51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0" t="s">
        <v>22</v>
      </c>
      <c r="B30" s="51"/>
      <c r="C30" s="52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0" t="s">
        <v>23</v>
      </c>
      <c r="B31" s="51"/>
      <c r="C31" s="52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6" t="s">
        <v>8</v>
      </c>
      <c r="F1" s="46"/>
      <c r="G1" s="46"/>
      <c r="H1" s="46"/>
    </row>
    <row r="2" spans="1:11" ht="29.25" customHeight="1" x14ac:dyDescent="0.25">
      <c r="A2" s="53" t="s">
        <v>76</v>
      </c>
      <c r="B2" s="53"/>
      <c r="C2" s="53"/>
      <c r="E2" s="47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47"/>
      <c r="G2" s="47"/>
      <c r="H2" s="47"/>
    </row>
    <row r="3" spans="1:11" x14ac:dyDescent="0.25">
      <c r="A3" s="54" t="s">
        <v>77</v>
      </c>
      <c r="B3" s="54"/>
      <c r="C3" s="54"/>
      <c r="E3" s="46" t="str">
        <f>IF(F10&lt;100000,Исходный!B23,IF(F10&gt;100000,Исходный!B26))</f>
        <v>_________________________В.А.Фомин</v>
      </c>
      <c r="F3" s="46"/>
      <c r="G3" s="46"/>
      <c r="H3" s="46"/>
    </row>
    <row r="5" spans="1:11" ht="30.75" customHeight="1" x14ac:dyDescent="0.25">
      <c r="A5" s="48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8"/>
      <c r="C5" s="48"/>
      <c r="D5" s="48"/>
      <c r="E5" s="48"/>
      <c r="F5" s="48"/>
      <c r="G5" s="48"/>
      <c r="H5" s="48"/>
      <c r="I5" s="15"/>
      <c r="J5" s="15"/>
      <c r="K5" s="15"/>
    </row>
    <row r="6" spans="1:11" ht="9.75" customHeight="1" x14ac:dyDescent="0.25"/>
    <row r="7" spans="1:11" ht="17.25" customHeight="1" x14ac:dyDescent="0.25">
      <c r="A7" s="49" t="s">
        <v>7</v>
      </c>
      <c r="B7" s="49"/>
      <c r="C7" s="49"/>
      <c r="D7" s="49"/>
      <c r="E7" s="49"/>
      <c r="F7" s="49"/>
      <c r="G7" s="49"/>
      <c r="H7" s="49"/>
    </row>
    <row r="8" spans="1:11" ht="12.75" customHeight="1" x14ac:dyDescent="0.25">
      <c r="A8" s="61" t="s">
        <v>16</v>
      </c>
      <c r="B8" s="61"/>
      <c r="C8" s="61"/>
      <c r="D8" s="61"/>
      <c r="E8" s="61"/>
      <c r="F8" s="61"/>
      <c r="G8" s="61"/>
      <c r="H8" s="61"/>
    </row>
    <row r="9" spans="1:11" ht="10.5" customHeight="1" x14ac:dyDescent="0.25"/>
    <row r="10" spans="1:11" x14ac:dyDescent="0.25">
      <c r="D10" s="16" t="s">
        <v>24</v>
      </c>
      <c r="E10" s="16"/>
      <c r="F10" s="55">
        <f>H39</f>
        <v>26652.896000000001</v>
      </c>
      <c r="G10" s="55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6" t="s">
        <v>14</v>
      </c>
      <c r="B12" s="56" t="s">
        <v>26</v>
      </c>
      <c r="C12" s="56" t="s">
        <v>0</v>
      </c>
      <c r="D12" s="58" t="s">
        <v>21</v>
      </c>
      <c r="E12" s="59"/>
      <c r="F12" s="59"/>
      <c r="G12" s="59"/>
      <c r="H12" s="60"/>
    </row>
    <row r="13" spans="1:11" ht="31.5" customHeight="1" x14ac:dyDescent="0.25">
      <c r="A13" s="57"/>
      <c r="B13" s="57"/>
      <c r="C13" s="57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0" t="s">
        <v>6</v>
      </c>
      <c r="B37" s="51"/>
      <c r="C37" s="51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0" t="s">
        <v>22</v>
      </c>
      <c r="B38" s="51"/>
      <c r="C38" s="52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0" t="s">
        <v>23</v>
      </c>
      <c r="B39" s="51"/>
      <c r="C39" s="52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2021-04-07T09:06:41Z</dcterms:modified>
</cp:coreProperties>
</file>