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Fs1\tp$\Сметчики\КОМПЛЕКСНЫЙ\ПНР\врезка ГЕФЕСТ-СТРОЙ\"/>
    </mc:Choice>
  </mc:AlternateContent>
  <bookViews>
    <workbookView xWindow="0" yWindow="120" windowWidth="19440" windowHeight="8040" tabRatio="853"/>
  </bookViews>
  <sheets>
    <sheet name="Лист1" sheetId="27" r:id="rId1"/>
  </sheets>
  <definedNames>
    <definedName name="Подрядчик">#REF!</definedName>
    <definedName name="ФИО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7" i="27" l="1"/>
  <c r="D195" i="27"/>
  <c r="D190" i="27"/>
  <c r="D185" i="27"/>
  <c r="D178" i="27"/>
  <c r="D179" i="27" s="1"/>
  <c r="D173" i="27"/>
  <c r="D168" i="27"/>
  <c r="D163" i="27"/>
  <c r="D152" i="27"/>
  <c r="D147" i="27"/>
  <c r="D142" i="27"/>
  <c r="D137" i="27"/>
  <c r="D132" i="27"/>
  <c r="D127" i="27"/>
  <c r="D122" i="27"/>
  <c r="D117" i="27"/>
  <c r="D112" i="27"/>
  <c r="D107" i="27"/>
  <c r="D102" i="27"/>
  <c r="D97" i="27"/>
  <c r="D80" i="27"/>
  <c r="D69" i="27"/>
  <c r="D64" i="27"/>
  <c r="D59" i="27"/>
  <c r="D54" i="27"/>
  <c r="D43" i="27"/>
  <c r="D32" i="27"/>
  <c r="D27" i="27"/>
  <c r="D22" i="27"/>
  <c r="D17" i="27"/>
  <c r="D198" i="27" s="1"/>
  <c r="D184" i="27" l="1"/>
  <c r="D186" i="27" s="1"/>
  <c r="D196" i="27"/>
  <c r="D191" i="27"/>
  <c r="D174" i="27"/>
  <c r="D169" i="27"/>
  <c r="D164" i="27"/>
  <c r="D157" i="27"/>
  <c r="D153" i="27"/>
  <c r="D148" i="27"/>
  <c r="D143" i="27"/>
  <c r="D138" i="27"/>
  <c r="D133" i="27"/>
  <c r="D128" i="27"/>
  <c r="D91" i="27"/>
  <c r="D92" i="27" s="1"/>
  <c r="D85" i="27"/>
  <c r="D86" i="27" s="1"/>
  <c r="D74" i="27"/>
  <c r="D48" i="27"/>
  <c r="D49" i="27" s="1"/>
  <c r="D37" i="27"/>
  <c r="D38" i="27" s="1"/>
  <c r="D158" i="27" l="1"/>
  <c r="D159" i="27" s="1"/>
  <c r="D123" i="27"/>
  <c r="D118" i="27"/>
  <c r="D113" i="27"/>
  <c r="D108" i="27"/>
  <c r="D103" i="27"/>
  <c r="D98" i="27"/>
  <c r="D93" i="27"/>
  <c r="D87" i="27"/>
  <c r="D81" i="27"/>
  <c r="D75" i="27"/>
  <c r="D76" i="27" s="1"/>
  <c r="D70" i="27"/>
  <c r="D65" i="27"/>
  <c r="D60" i="27"/>
  <c r="D55" i="27"/>
  <c r="D50" i="27"/>
  <c r="D44" i="27"/>
  <c r="D39" i="27"/>
  <c r="D33" i="27"/>
  <c r="D9" i="27" l="1"/>
  <c r="D199" i="27" l="1"/>
  <c r="D7" i="27" s="1"/>
  <c r="D8" i="27"/>
  <c r="D28" i="27"/>
  <c r="D23" i="27" l="1"/>
  <c r="D18" i="27" l="1"/>
</calcChain>
</file>

<file path=xl/sharedStrings.xml><?xml version="1.0" encoding="utf-8"?>
<sst xmlns="http://schemas.openxmlformats.org/spreadsheetml/2006/main" count="209" uniqueCount="91">
  <si>
    <t>Наименование работ</t>
  </si>
  <si>
    <t>№ п/п</t>
  </si>
  <si>
    <t>Сметная стоимость, руб</t>
  </si>
  <si>
    <t>Основание</t>
  </si>
  <si>
    <t>Ю.А. Седов</t>
  </si>
  <si>
    <t>НДС 20%</t>
  </si>
  <si>
    <t>ВСЕГО с НДС</t>
  </si>
  <si>
    <t>РАСЧЕТ СТОИМОСТИ</t>
  </si>
  <si>
    <t>СОГЛАСОВАНО:___________________________</t>
  </si>
  <si>
    <t>ИТОГО с НДС</t>
  </si>
  <si>
    <t>Газопровод низкого давления от точки подключения до границы земельного участка по адресу:</t>
  </si>
  <si>
    <t xml:space="preserve">Газопровод низкого давления от точки подключения до границы земельного участка по адресу: </t>
  </si>
  <si>
    <t>ИТОГО стоимость работ:</t>
  </si>
  <si>
    <t>ИТОГО НДС 20%</t>
  </si>
  <si>
    <t>Начальник управления (специализированного в прочих отраслях)                                    _______________________</t>
  </si>
  <si>
    <t xml:space="preserve">УТВЕРЖДАЮ:  </t>
  </si>
  <si>
    <t>Генеральный директор АО "Челябинскгоргаз"</t>
  </si>
  <si>
    <t>__________________________В.Г. Серадский</t>
  </si>
  <si>
    <t>Смета №1</t>
  </si>
  <si>
    <t>Стоимость работ с НДС, руб.</t>
  </si>
  <si>
    <t>НДС 20%, руб</t>
  </si>
  <si>
    <t>Сметная стоимость, руб.</t>
  </si>
  <si>
    <t>Пусконаладочные работы и работы по врезке на объекте:</t>
  </si>
  <si>
    <t>________________/_____________________________/</t>
  </si>
  <si>
    <t>Смета №1185</t>
  </si>
  <si>
    <t>г. Челябинск, Ленинский район, ул. Чапаева, 40. Технологическое присоединение</t>
  </si>
  <si>
    <t>Смета №1178</t>
  </si>
  <si>
    <t>г. Челябинск, Советский район, п. Новосинеглазово, ул. Владимирская, 74. Технологическое присоединение</t>
  </si>
  <si>
    <t>г. Челябинск, ул. Транзитная, 32. Технологическое присоединение</t>
  </si>
  <si>
    <t>Смета №1182</t>
  </si>
  <si>
    <t>Смета №768</t>
  </si>
  <si>
    <t>г. Челябинск, ул. Фабрично-Заводская, 77.  Технологическое присоединение</t>
  </si>
  <si>
    <t>Смета №983/пнр</t>
  </si>
  <si>
    <t>г. Челябинск, ул. Фабрично-Заводская, 60.  Технологическое присоединение</t>
  </si>
  <si>
    <t>Смета №983/смр</t>
  </si>
  <si>
    <t>ИТОГО без НДС</t>
  </si>
  <si>
    <t>г. Челябинск, ул. Барановическая, 4. Технологическое присоединение</t>
  </si>
  <si>
    <t>Смета №874</t>
  </si>
  <si>
    <t>Смета №942/смр</t>
  </si>
  <si>
    <t>Смета №942/пнр</t>
  </si>
  <si>
    <t>СНТ "Волна" ул. 8-я Садовая, уч. №585. Технологическое присоединение</t>
  </si>
  <si>
    <t>г. Челябинск, Ленинский район, ул. Изобильная, 225(стр.). Технологическое присоединение</t>
  </si>
  <si>
    <t>г. Челябинск, Центральный район, п. Шершни, ул. Трактовая, 30. Технологическое присоединение</t>
  </si>
  <si>
    <t>Смета №1150</t>
  </si>
  <si>
    <t>Челябинская обл., д. Моховички (ст. Шагол), уч. по Генплану №1. Технологическое присоединение</t>
  </si>
  <si>
    <t>Смета №946</t>
  </si>
  <si>
    <t>г. Челябинск, ул. Молодогвардейцев, ЗУ 74:36:071003:81. Технологическое присоединение</t>
  </si>
  <si>
    <t>Смета №1034/смр</t>
  </si>
  <si>
    <t>Смета №1034/пнр</t>
  </si>
  <si>
    <t>г. Челябинск, п. Сухомесово, ул. Ивлева, ЗУ 74:36:0000000:372. Технологическое присоединение</t>
  </si>
  <si>
    <t>Смета №1149</t>
  </si>
  <si>
    <t>Смета №1013/смр</t>
  </si>
  <si>
    <t>Смета №1013/пнр</t>
  </si>
  <si>
    <t>Смета №1/смр</t>
  </si>
  <si>
    <t>Смета №1/пнр</t>
  </si>
  <si>
    <t>г.Челябинск, ул. Гражданская-ул. Игуменка, ЗУ 74:36:0316006:376. Технологическое присоединение</t>
  </si>
  <si>
    <t>г.Челябинск, пер. Петропавловский, 11. Технологическое присоединение</t>
  </si>
  <si>
    <t>Ленинский район, ул. Гранитная, 44. Технологическое присоединение</t>
  </si>
  <si>
    <t>Смета №1155</t>
  </si>
  <si>
    <t>г. Челябинск, ул. Краснофлотская, 53. Технологическое присоединение</t>
  </si>
  <si>
    <t>г. Челябинск, ул. Лучистая, 91. Технологическое присоединение</t>
  </si>
  <si>
    <t>г.Челябинск, ул. Коллекторная, 4. Технологическое присоединение</t>
  </si>
  <si>
    <t>г. Челябинск, ул. Житомирская, 22. Технологическое присоединение</t>
  </si>
  <si>
    <t>г. Челябинск, ул. Житомирская, 20. Технологическое присоединение</t>
  </si>
  <si>
    <t>Смета №842</t>
  </si>
  <si>
    <t>г. Челябинск, ул. Чапаева, 41. Технологическое присоединение</t>
  </si>
  <si>
    <t>Смета №911</t>
  </si>
  <si>
    <t>г. Челябинск, ул. Эстонская 49/Барановическая, 9. Технологическое присоединение</t>
  </si>
  <si>
    <t>Смета №889</t>
  </si>
  <si>
    <t>г. Челябинск, ул. 1-я Калужская, ЗУ 74:36:032001:90. Технологическое присоединение</t>
  </si>
  <si>
    <t>г. Челябинск, ул. Магнитогорская, 111. Технологическое присоединение</t>
  </si>
  <si>
    <t>г. Челябинск, ул. Житомирская, 18. Технологическое присоединение</t>
  </si>
  <si>
    <t>г. Челябинск, ул. Грозненская, 30. Технологическое присоединение</t>
  </si>
  <si>
    <t>г. Челябинск, ул. Грозненская, 42. Технологическое присоединение</t>
  </si>
  <si>
    <t>г. Челябинск, ул. Клубничная, 2 ЗУ 74:36:0501019:146. Технологическое присоединение</t>
  </si>
  <si>
    <t>Смета №1086</t>
  </si>
  <si>
    <t>Смета №1065</t>
  </si>
  <si>
    <t>г. Копейск, СНТ "Часовщик", ул. 33 участок №6. Технологическое присоединение</t>
  </si>
  <si>
    <t>Смета №1033/пнр</t>
  </si>
  <si>
    <t>Смета №1033/смр</t>
  </si>
  <si>
    <t>Смета №878</t>
  </si>
  <si>
    <t>г. Челябинск, ул. 50 лет ВЛКСМ, 6а. Технологическое присоединение</t>
  </si>
  <si>
    <t>Смета №9659</t>
  </si>
  <si>
    <t>г. Челябинск, ул. Жилой район "Карповый пруд", ул. Великопетровская, дом 234-Б (стр.). Технологическое присоединение</t>
  </si>
  <si>
    <t>г. Челябинск, ул. 1-я Ирбитская, 76. Технологическое присоединение</t>
  </si>
  <si>
    <t>Итого без НДС</t>
  </si>
  <si>
    <t>г. Челябинск, п. Смолино, пер. Дачный, 1 стр. Технологическое присоединение</t>
  </si>
  <si>
    <t>Смета №1181</t>
  </si>
  <si>
    <t>г. Челябинск, ул. Кольцевая, 34. Технологическое присоединение</t>
  </si>
  <si>
    <t>г. Челябинск, ул. Первоконная, 13. Технологическое присоединение</t>
  </si>
  <si>
    <t>Исп. Копылова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</si>
</sst>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3" fillId="0" borderId="0">
      <alignment horizontal="center"/>
    </xf>
    <xf numFmtId="0" fontId="4" fillId="0" borderId="0"/>
    <xf numFmtId="0" fontId="3" fillId="0" borderId="0"/>
    <xf numFmtId="0" fontId="4" fillId="0" borderId="0"/>
    <xf numFmtId="0" fontId="3" fillId="0" borderId="1">
      <alignment horizontal="center" wrapText="1"/>
    </xf>
    <xf numFmtId="0" fontId="3" fillId="0" borderId="0">
      <alignment horizontal="right" vertical="top" wrapText="1"/>
    </xf>
    <xf numFmtId="0" fontId="3" fillId="0" borderId="0">
      <alignment horizontal="left" vertical="top"/>
    </xf>
  </cellStyleXfs>
  <cellXfs count="3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" fontId="0" fillId="0" borderId="2" xfId="0" applyNumberFormat="1" applyBorder="1"/>
    <xf numFmtId="4" fontId="0" fillId="0" borderId="4" xfId="0" applyNumberFormat="1" applyBorder="1"/>
    <xf numFmtId="4" fontId="1" fillId="0" borderId="3" xfId="0" applyNumberFormat="1" applyFont="1" applyBorder="1"/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2" fontId="0" fillId="0" borderId="4" xfId="0" applyNumberFormat="1" applyBorder="1"/>
    <xf numFmtId="4" fontId="1" fillId="0" borderId="4" xfId="0" applyNumberFormat="1" applyFont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4" fontId="0" fillId="2" borderId="4" xfId="0" applyNumberFormat="1" applyFill="1" applyBorder="1"/>
    <xf numFmtId="0" fontId="0" fillId="2" borderId="0" xfId="0" applyFill="1"/>
    <xf numFmtId="2" fontId="0" fillId="2" borderId="4" xfId="0" applyNumberFormat="1" applyFill="1" applyBorder="1"/>
    <xf numFmtId="0" fontId="0" fillId="0" borderId="4" xfId="0" applyBorder="1" applyAlignment="1">
      <alignment horizontal="left" vertical="center" wrapText="1"/>
    </xf>
    <xf numFmtId="4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6"/>
  <sheetViews>
    <sheetView tabSelected="1" zoomScaleNormal="100" workbookViewId="0">
      <selection activeCell="C194" sqref="C194"/>
    </sheetView>
  </sheetViews>
  <sheetFormatPr defaultRowHeight="15" x14ac:dyDescent="0.25"/>
  <cols>
    <col min="1" max="1" width="6.140625" style="2" customWidth="1"/>
    <col min="2" max="2" width="17.28515625" style="8" customWidth="1"/>
    <col min="3" max="3" width="95.42578125" style="8" customWidth="1"/>
    <col min="4" max="4" width="12" customWidth="1"/>
  </cols>
  <sheetData>
    <row r="1" spans="1:4" ht="30" customHeight="1" x14ac:dyDescent="0.25">
      <c r="A1" s="25" t="s">
        <v>8</v>
      </c>
      <c r="C1" s="10"/>
      <c r="D1" s="1" t="s">
        <v>15</v>
      </c>
    </row>
    <row r="2" spans="1:4" x14ac:dyDescent="0.25">
      <c r="D2" s="1" t="s">
        <v>16</v>
      </c>
    </row>
    <row r="3" spans="1:4" ht="30.75" customHeight="1" x14ac:dyDescent="0.25">
      <c r="A3" s="24" t="s">
        <v>23</v>
      </c>
      <c r="B3" s="24"/>
      <c r="D3" s="1" t="s">
        <v>17</v>
      </c>
    </row>
    <row r="5" spans="1:4" x14ac:dyDescent="0.25">
      <c r="C5" s="7" t="s">
        <v>7</v>
      </c>
    </row>
    <row r="6" spans="1:4" x14ac:dyDescent="0.25">
      <c r="C6" s="2"/>
    </row>
    <row r="7" spans="1:4" x14ac:dyDescent="0.25">
      <c r="C7" s="9" t="s">
        <v>19</v>
      </c>
      <c r="D7" s="23">
        <f>D199</f>
        <v>1191484.76</v>
      </c>
    </row>
    <row r="8" spans="1:4" x14ac:dyDescent="0.25">
      <c r="C8" s="9" t="s">
        <v>20</v>
      </c>
      <c r="D8" s="23">
        <f>D198</f>
        <v>198580.8</v>
      </c>
    </row>
    <row r="9" spans="1:4" x14ac:dyDescent="0.25">
      <c r="C9" s="9" t="s">
        <v>21</v>
      </c>
      <c r="D9" s="23">
        <f>D197</f>
        <v>992903.96</v>
      </c>
    </row>
    <row r="11" spans="1:4" s="4" customFormat="1" ht="36" customHeight="1" x14ac:dyDescent="0.25">
      <c r="A11" s="3" t="s">
        <v>1</v>
      </c>
      <c r="B11" s="3" t="s">
        <v>3</v>
      </c>
      <c r="C11" s="3" t="s">
        <v>0</v>
      </c>
      <c r="D11" s="21" t="s">
        <v>2</v>
      </c>
    </row>
    <row r="12" spans="1:4" s="6" customFormat="1" ht="13.5" customHeight="1" x14ac:dyDescent="0.25">
      <c r="A12" s="5">
        <v>1</v>
      </c>
      <c r="B12" s="5">
        <v>2</v>
      </c>
      <c r="C12" s="5">
        <v>3</v>
      </c>
      <c r="D12" s="5">
        <v>4</v>
      </c>
    </row>
    <row r="13" spans="1:4" x14ac:dyDescent="0.25">
      <c r="A13" s="11"/>
      <c r="B13" s="14"/>
      <c r="C13" s="17" t="s">
        <v>22</v>
      </c>
      <c r="D13" s="18"/>
    </row>
    <row r="14" spans="1:4" x14ac:dyDescent="0.25">
      <c r="A14" s="12"/>
      <c r="B14" s="15"/>
      <c r="C14" s="15"/>
      <c r="D14" s="19"/>
    </row>
    <row r="15" spans="1:4" x14ac:dyDescent="0.25">
      <c r="A15" s="12">
        <v>1</v>
      </c>
      <c r="B15" s="15" t="s">
        <v>24</v>
      </c>
      <c r="C15" s="15" t="s">
        <v>11</v>
      </c>
      <c r="D15" s="19"/>
    </row>
    <row r="16" spans="1:4" x14ac:dyDescent="0.25">
      <c r="A16" s="12"/>
      <c r="B16" s="15"/>
      <c r="C16" s="15" t="s">
        <v>25</v>
      </c>
      <c r="D16" s="19">
        <v>21086</v>
      </c>
    </row>
    <row r="17" spans="1:4" x14ac:dyDescent="0.25">
      <c r="A17" s="12"/>
      <c r="B17" s="15"/>
      <c r="C17" s="15" t="s">
        <v>5</v>
      </c>
      <c r="D17" s="19">
        <f>ROUND(D16/100*20,2)</f>
        <v>4217.2</v>
      </c>
    </row>
    <row r="18" spans="1:4" x14ac:dyDescent="0.25">
      <c r="A18" s="13"/>
      <c r="B18" s="16"/>
      <c r="C18" s="16" t="s">
        <v>9</v>
      </c>
      <c r="D18" s="20">
        <f>D16+D17</f>
        <v>25303.200000000001</v>
      </c>
    </row>
    <row r="19" spans="1:4" x14ac:dyDescent="0.25">
      <c r="A19" s="11"/>
      <c r="B19" s="14"/>
      <c r="C19" s="14"/>
      <c r="D19" s="18"/>
    </row>
    <row r="20" spans="1:4" x14ac:dyDescent="0.25">
      <c r="A20" s="12">
        <v>2</v>
      </c>
      <c r="B20" s="15" t="s">
        <v>26</v>
      </c>
      <c r="C20" s="15" t="s">
        <v>10</v>
      </c>
      <c r="D20" s="19"/>
    </row>
    <row r="21" spans="1:4" x14ac:dyDescent="0.25">
      <c r="A21" s="12"/>
      <c r="B21" s="15"/>
      <c r="C21" s="15" t="s">
        <v>27</v>
      </c>
      <c r="D21" s="19">
        <v>19468</v>
      </c>
    </row>
    <row r="22" spans="1:4" x14ac:dyDescent="0.25">
      <c r="A22" s="12"/>
      <c r="B22" s="15"/>
      <c r="C22" s="15" t="s">
        <v>5</v>
      </c>
      <c r="D22" s="19">
        <f>ROUND(D21/100*20,2)</f>
        <v>3893.6</v>
      </c>
    </row>
    <row r="23" spans="1:4" x14ac:dyDescent="0.25">
      <c r="A23" s="13"/>
      <c r="B23" s="16"/>
      <c r="C23" s="16" t="s">
        <v>9</v>
      </c>
      <c r="D23" s="20">
        <f>D21+D22</f>
        <v>23361.599999999999</v>
      </c>
    </row>
    <row r="24" spans="1:4" x14ac:dyDescent="0.25">
      <c r="A24" s="11"/>
      <c r="B24" s="14"/>
      <c r="C24" s="14"/>
      <c r="D24" s="18"/>
    </row>
    <row r="25" spans="1:4" x14ac:dyDescent="0.25">
      <c r="A25" s="12">
        <v>3</v>
      </c>
      <c r="B25" s="15" t="s">
        <v>29</v>
      </c>
      <c r="C25" s="15" t="s">
        <v>11</v>
      </c>
      <c r="D25" s="19"/>
    </row>
    <row r="26" spans="1:4" x14ac:dyDescent="0.25">
      <c r="A26" s="12"/>
      <c r="B26" s="15"/>
      <c r="C26" s="15" t="s">
        <v>28</v>
      </c>
      <c r="D26" s="19">
        <v>26787</v>
      </c>
    </row>
    <row r="27" spans="1:4" x14ac:dyDescent="0.25">
      <c r="A27" s="12"/>
      <c r="B27" s="15"/>
      <c r="C27" s="15" t="s">
        <v>5</v>
      </c>
      <c r="D27" s="19">
        <f>ROUND(D26/100*20,2)</f>
        <v>5357.4</v>
      </c>
    </row>
    <row r="28" spans="1:4" x14ac:dyDescent="0.25">
      <c r="A28" s="13"/>
      <c r="B28" s="16"/>
      <c r="C28" s="16" t="s">
        <v>9</v>
      </c>
      <c r="D28" s="20">
        <f>D26+D27</f>
        <v>32144.400000000001</v>
      </c>
    </row>
    <row r="29" spans="1:4" x14ac:dyDescent="0.25">
      <c r="A29" s="11"/>
      <c r="B29" s="14"/>
      <c r="C29" s="14"/>
      <c r="D29" s="18"/>
    </row>
    <row r="30" spans="1:4" x14ac:dyDescent="0.25">
      <c r="A30" s="12">
        <v>4</v>
      </c>
      <c r="B30" s="15" t="s">
        <v>30</v>
      </c>
      <c r="C30" s="15" t="s">
        <v>10</v>
      </c>
      <c r="D30" s="19"/>
    </row>
    <row r="31" spans="1:4" x14ac:dyDescent="0.25">
      <c r="A31" s="12"/>
      <c r="B31" s="15"/>
      <c r="C31" s="15" t="s">
        <v>31</v>
      </c>
      <c r="D31" s="19">
        <v>21021.3</v>
      </c>
    </row>
    <row r="32" spans="1:4" x14ac:dyDescent="0.25">
      <c r="A32" s="12"/>
      <c r="B32" s="15"/>
      <c r="C32" s="15" t="s">
        <v>5</v>
      </c>
      <c r="D32" s="19">
        <f>ROUND(D31/100*20,2)</f>
        <v>4204.26</v>
      </c>
    </row>
    <row r="33" spans="1:4" x14ac:dyDescent="0.25">
      <c r="A33" s="13"/>
      <c r="B33" s="16"/>
      <c r="C33" s="16" t="s">
        <v>9</v>
      </c>
      <c r="D33" s="20">
        <f>D31+D32</f>
        <v>25225.559999999998</v>
      </c>
    </row>
    <row r="34" spans="1:4" x14ac:dyDescent="0.25">
      <c r="A34" s="11"/>
      <c r="B34" s="14"/>
      <c r="C34" s="14"/>
      <c r="D34" s="18"/>
    </row>
    <row r="35" spans="1:4" x14ac:dyDescent="0.25">
      <c r="A35" s="12">
        <v>5</v>
      </c>
      <c r="B35" s="15" t="s">
        <v>32</v>
      </c>
      <c r="C35" s="15" t="s">
        <v>10</v>
      </c>
      <c r="D35" s="19">
        <v>1729</v>
      </c>
    </row>
    <row r="36" spans="1:4" x14ac:dyDescent="0.25">
      <c r="A36" s="12"/>
      <c r="B36" s="15" t="s">
        <v>34</v>
      </c>
      <c r="C36" s="15" t="s">
        <v>33</v>
      </c>
      <c r="D36" s="26">
        <v>11882</v>
      </c>
    </row>
    <row r="37" spans="1:4" x14ac:dyDescent="0.25">
      <c r="A37" s="12"/>
      <c r="C37" s="15" t="s">
        <v>35</v>
      </c>
      <c r="D37" s="19">
        <f>D35+D36</f>
        <v>13611</v>
      </c>
    </row>
    <row r="38" spans="1:4" x14ac:dyDescent="0.25">
      <c r="A38" s="12"/>
      <c r="B38" s="15"/>
      <c r="C38" s="15" t="s">
        <v>5</v>
      </c>
      <c r="D38" s="19">
        <f>ROUND(D37/100*20,2)</f>
        <v>2722.2</v>
      </c>
    </row>
    <row r="39" spans="1:4" x14ac:dyDescent="0.25">
      <c r="A39" s="13"/>
      <c r="B39" s="16"/>
      <c r="C39" s="16" t="s">
        <v>9</v>
      </c>
      <c r="D39" s="20">
        <f>D37+D38</f>
        <v>16333.2</v>
      </c>
    </row>
    <row r="40" spans="1:4" x14ac:dyDescent="0.25">
      <c r="A40" s="11"/>
      <c r="B40" s="14"/>
      <c r="C40" s="14"/>
      <c r="D40" s="18"/>
    </row>
    <row r="41" spans="1:4" x14ac:dyDescent="0.25">
      <c r="A41" s="12">
        <v>6</v>
      </c>
      <c r="B41" s="15" t="s">
        <v>37</v>
      </c>
      <c r="C41" s="15" t="s">
        <v>10</v>
      </c>
      <c r="D41" s="19"/>
    </row>
    <row r="42" spans="1:4" x14ac:dyDescent="0.25">
      <c r="A42" s="12"/>
      <c r="B42" s="15"/>
      <c r="C42" s="15" t="s">
        <v>36</v>
      </c>
      <c r="D42" s="19">
        <v>63547.48</v>
      </c>
    </row>
    <row r="43" spans="1:4" x14ac:dyDescent="0.25">
      <c r="A43" s="12"/>
      <c r="B43" s="15"/>
      <c r="C43" s="15" t="s">
        <v>5</v>
      </c>
      <c r="D43" s="19">
        <f>ROUND(D42/100*20,2)</f>
        <v>12709.5</v>
      </c>
    </row>
    <row r="44" spans="1:4" x14ac:dyDescent="0.25">
      <c r="A44" s="13"/>
      <c r="B44" s="16"/>
      <c r="C44" s="16" t="s">
        <v>9</v>
      </c>
      <c r="D44" s="20">
        <f>D42+D43</f>
        <v>76256.98000000001</v>
      </c>
    </row>
    <row r="45" spans="1:4" x14ac:dyDescent="0.25">
      <c r="A45" s="11"/>
      <c r="B45" s="14"/>
      <c r="C45" s="14"/>
      <c r="D45" s="18"/>
    </row>
    <row r="46" spans="1:4" x14ac:dyDescent="0.25">
      <c r="A46" s="12">
        <v>7</v>
      </c>
      <c r="B46" s="15" t="s">
        <v>38</v>
      </c>
      <c r="C46" s="15" t="s">
        <v>10</v>
      </c>
      <c r="D46" s="19">
        <v>20876</v>
      </c>
    </row>
    <row r="47" spans="1:4" x14ac:dyDescent="0.25">
      <c r="A47" s="12"/>
      <c r="B47" s="15" t="s">
        <v>39</v>
      </c>
      <c r="C47" s="15" t="s">
        <v>40</v>
      </c>
      <c r="D47" s="26">
        <v>4332</v>
      </c>
    </row>
    <row r="48" spans="1:4" x14ac:dyDescent="0.25">
      <c r="A48" s="12"/>
      <c r="B48" s="15"/>
      <c r="C48" s="15" t="s">
        <v>35</v>
      </c>
      <c r="D48" s="19">
        <f>D46+D47</f>
        <v>25208</v>
      </c>
    </row>
    <row r="49" spans="1:4" x14ac:dyDescent="0.25">
      <c r="A49" s="12"/>
      <c r="B49" s="15"/>
      <c r="C49" s="15" t="s">
        <v>5</v>
      </c>
      <c r="D49" s="19">
        <f>ROUND(D48/100*20,2)</f>
        <v>5041.6000000000004</v>
      </c>
    </row>
    <row r="50" spans="1:4" x14ac:dyDescent="0.25">
      <c r="A50" s="13"/>
      <c r="B50" s="16"/>
      <c r="C50" s="16" t="s">
        <v>9</v>
      </c>
      <c r="D50" s="20">
        <f>D48+D49</f>
        <v>30249.599999999999</v>
      </c>
    </row>
    <row r="51" spans="1:4" x14ac:dyDescent="0.25">
      <c r="A51" s="11"/>
      <c r="B51" s="14"/>
      <c r="C51" s="14"/>
      <c r="D51" s="18"/>
    </row>
    <row r="52" spans="1:4" x14ac:dyDescent="0.25">
      <c r="A52" s="12">
        <v>8</v>
      </c>
      <c r="B52" s="15" t="s">
        <v>18</v>
      </c>
      <c r="C52" s="15" t="s">
        <v>10</v>
      </c>
      <c r="D52" s="19"/>
    </row>
    <row r="53" spans="1:4" x14ac:dyDescent="0.25">
      <c r="A53" s="12"/>
      <c r="B53" s="15"/>
      <c r="C53" s="15" t="s">
        <v>41</v>
      </c>
      <c r="D53" s="19">
        <v>22719.64</v>
      </c>
    </row>
    <row r="54" spans="1:4" x14ac:dyDescent="0.25">
      <c r="A54" s="12"/>
      <c r="B54" s="15"/>
      <c r="C54" s="15" t="s">
        <v>5</v>
      </c>
      <c r="D54" s="19">
        <f>ROUND(D53/100*20,2)</f>
        <v>4543.93</v>
      </c>
    </row>
    <row r="55" spans="1:4" x14ac:dyDescent="0.25">
      <c r="A55" s="13"/>
      <c r="B55" s="16"/>
      <c r="C55" s="16" t="s">
        <v>9</v>
      </c>
      <c r="D55" s="20">
        <f>D53+D54</f>
        <v>27263.57</v>
      </c>
    </row>
    <row r="56" spans="1:4" x14ac:dyDescent="0.25">
      <c r="A56" s="11"/>
      <c r="B56" s="14"/>
      <c r="C56" s="14"/>
      <c r="D56" s="18"/>
    </row>
    <row r="57" spans="1:4" x14ac:dyDescent="0.25">
      <c r="A57" s="12">
        <v>9</v>
      </c>
      <c r="B57" s="15" t="s">
        <v>18</v>
      </c>
      <c r="C57" s="15" t="s">
        <v>10</v>
      </c>
      <c r="D57" s="19"/>
    </row>
    <row r="58" spans="1:4" x14ac:dyDescent="0.25">
      <c r="A58" s="12"/>
      <c r="B58" s="15"/>
      <c r="C58" s="15" t="s">
        <v>42</v>
      </c>
      <c r="D58" s="19">
        <v>22719.64</v>
      </c>
    </row>
    <row r="59" spans="1:4" x14ac:dyDescent="0.25">
      <c r="A59" s="12"/>
      <c r="B59" s="15"/>
      <c r="C59" s="15" t="s">
        <v>5</v>
      </c>
      <c r="D59" s="19">
        <f>ROUND(D58/100*20,2)</f>
        <v>4543.93</v>
      </c>
    </row>
    <row r="60" spans="1:4" x14ac:dyDescent="0.25">
      <c r="A60" s="13"/>
      <c r="B60" s="16"/>
      <c r="C60" s="16" t="s">
        <v>9</v>
      </c>
      <c r="D60" s="20">
        <f>D58+D59</f>
        <v>27263.57</v>
      </c>
    </row>
    <row r="61" spans="1:4" x14ac:dyDescent="0.25">
      <c r="A61" s="11"/>
      <c r="B61" s="14"/>
      <c r="C61" s="14"/>
      <c r="D61" s="18"/>
    </row>
    <row r="62" spans="1:4" x14ac:dyDescent="0.25">
      <c r="A62" s="12">
        <v>10</v>
      </c>
      <c r="B62" s="15" t="s">
        <v>43</v>
      </c>
      <c r="C62" s="15" t="s">
        <v>10</v>
      </c>
      <c r="D62" s="19"/>
    </row>
    <row r="63" spans="1:4" x14ac:dyDescent="0.25">
      <c r="A63" s="12"/>
      <c r="B63" s="15"/>
      <c r="C63" s="15" t="s">
        <v>44</v>
      </c>
      <c r="D63" s="19">
        <v>10058</v>
      </c>
    </row>
    <row r="64" spans="1:4" x14ac:dyDescent="0.25">
      <c r="A64" s="12"/>
      <c r="B64" s="15"/>
      <c r="C64" s="15" t="s">
        <v>5</v>
      </c>
      <c r="D64" s="19">
        <f>ROUND(D63/100*20,2)</f>
        <v>2011.6</v>
      </c>
    </row>
    <row r="65" spans="1:4" x14ac:dyDescent="0.25">
      <c r="A65" s="13"/>
      <c r="B65" s="16"/>
      <c r="C65" s="16" t="s">
        <v>9</v>
      </c>
      <c r="D65" s="20">
        <f>D63+D64</f>
        <v>12069.6</v>
      </c>
    </row>
    <row r="66" spans="1:4" x14ac:dyDescent="0.25">
      <c r="A66" s="11"/>
      <c r="B66" s="14"/>
      <c r="C66" s="14"/>
      <c r="D66" s="18"/>
    </row>
    <row r="67" spans="1:4" x14ac:dyDescent="0.25">
      <c r="A67" s="12">
        <v>11</v>
      </c>
      <c r="B67" s="15" t="s">
        <v>45</v>
      </c>
      <c r="C67" s="15" t="s">
        <v>10</v>
      </c>
      <c r="D67" s="19"/>
    </row>
    <row r="68" spans="1:4" x14ac:dyDescent="0.25">
      <c r="A68" s="12"/>
      <c r="B68" s="15"/>
      <c r="C68" s="15" t="s">
        <v>46</v>
      </c>
      <c r="D68" s="19">
        <v>11557.56</v>
      </c>
    </row>
    <row r="69" spans="1:4" x14ac:dyDescent="0.25">
      <c r="A69" s="12"/>
      <c r="B69" s="15"/>
      <c r="C69" s="15" t="s">
        <v>5</v>
      </c>
      <c r="D69" s="19">
        <f>ROUND(D68/100*20,2)</f>
        <v>2311.5100000000002</v>
      </c>
    </row>
    <row r="70" spans="1:4" x14ac:dyDescent="0.25">
      <c r="A70" s="13"/>
      <c r="B70" s="16"/>
      <c r="C70" s="16" t="s">
        <v>9</v>
      </c>
      <c r="D70" s="20">
        <f>D68+D69</f>
        <v>13869.07</v>
      </c>
    </row>
    <row r="71" spans="1:4" x14ac:dyDescent="0.25">
      <c r="A71" s="11"/>
      <c r="B71" s="14"/>
      <c r="C71" s="14"/>
      <c r="D71" s="18"/>
    </row>
    <row r="72" spans="1:4" x14ac:dyDescent="0.25">
      <c r="A72" s="12">
        <v>12</v>
      </c>
      <c r="B72" s="15" t="s">
        <v>47</v>
      </c>
      <c r="C72" s="15" t="s">
        <v>10</v>
      </c>
      <c r="D72" s="19">
        <v>14082</v>
      </c>
    </row>
    <row r="73" spans="1:4" x14ac:dyDescent="0.25">
      <c r="A73" s="12"/>
      <c r="B73" s="15" t="s">
        <v>48</v>
      </c>
      <c r="C73" s="15" t="s">
        <v>49</v>
      </c>
      <c r="D73" s="26">
        <v>4420</v>
      </c>
    </row>
    <row r="74" spans="1:4" x14ac:dyDescent="0.25">
      <c r="A74" s="12"/>
      <c r="B74" s="15"/>
      <c r="C74" s="15" t="s">
        <v>35</v>
      </c>
      <c r="D74" s="19">
        <f>D72+D73</f>
        <v>18502</v>
      </c>
    </row>
    <row r="75" spans="1:4" x14ac:dyDescent="0.25">
      <c r="A75" s="12"/>
      <c r="B75" s="15"/>
      <c r="C75" s="15" t="s">
        <v>5</v>
      </c>
      <c r="D75" s="19">
        <f>D74/100*20</f>
        <v>3700.4</v>
      </c>
    </row>
    <row r="76" spans="1:4" x14ac:dyDescent="0.25">
      <c r="A76" s="13"/>
      <c r="B76" s="16"/>
      <c r="C76" s="16" t="s">
        <v>9</v>
      </c>
      <c r="D76" s="20">
        <f>D74+D75</f>
        <v>22202.400000000001</v>
      </c>
    </row>
    <row r="77" spans="1:4" x14ac:dyDescent="0.25">
      <c r="A77" s="11"/>
      <c r="B77" s="14"/>
      <c r="C77" s="14"/>
      <c r="D77" s="18"/>
    </row>
    <row r="78" spans="1:4" x14ac:dyDescent="0.25">
      <c r="A78" s="12">
        <v>13</v>
      </c>
      <c r="B78" s="15" t="s">
        <v>50</v>
      </c>
      <c r="C78" s="15" t="s">
        <v>10</v>
      </c>
      <c r="D78" s="19"/>
    </row>
    <row r="79" spans="1:4" x14ac:dyDescent="0.25">
      <c r="A79" s="12"/>
      <c r="B79" s="15"/>
      <c r="C79" s="15" t="s">
        <v>84</v>
      </c>
      <c r="D79" s="19">
        <v>11366</v>
      </c>
    </row>
    <row r="80" spans="1:4" x14ac:dyDescent="0.25">
      <c r="A80" s="12"/>
      <c r="B80" s="15"/>
      <c r="C80" s="15" t="s">
        <v>5</v>
      </c>
      <c r="D80" s="19">
        <f>ROUND(D79/100*20,2)</f>
        <v>2273.1999999999998</v>
      </c>
    </row>
    <row r="81" spans="1:4" x14ac:dyDescent="0.25">
      <c r="A81" s="13"/>
      <c r="B81" s="16"/>
      <c r="C81" s="16" t="s">
        <v>9</v>
      </c>
      <c r="D81" s="20">
        <f>D79+D80</f>
        <v>13639.2</v>
      </c>
    </row>
    <row r="82" spans="1:4" x14ac:dyDescent="0.25">
      <c r="A82" s="11"/>
      <c r="B82" s="14"/>
      <c r="C82" s="14"/>
      <c r="D82" s="18"/>
    </row>
    <row r="83" spans="1:4" x14ac:dyDescent="0.25">
      <c r="A83" s="12">
        <v>14</v>
      </c>
      <c r="B83" s="15" t="s">
        <v>51</v>
      </c>
      <c r="C83" s="15" t="s">
        <v>10</v>
      </c>
      <c r="D83" s="19">
        <v>12517</v>
      </c>
    </row>
    <row r="84" spans="1:4" x14ac:dyDescent="0.25">
      <c r="A84" s="12"/>
      <c r="B84" s="15" t="s">
        <v>52</v>
      </c>
      <c r="C84" s="15" t="s">
        <v>56</v>
      </c>
      <c r="D84" s="26">
        <v>3764</v>
      </c>
    </row>
    <row r="85" spans="1:4" x14ac:dyDescent="0.25">
      <c r="A85" s="12"/>
      <c r="B85" s="15"/>
      <c r="C85" s="15" t="s">
        <v>35</v>
      </c>
      <c r="D85" s="19">
        <f>D83+D84</f>
        <v>16281</v>
      </c>
    </row>
    <row r="86" spans="1:4" x14ac:dyDescent="0.25">
      <c r="A86" s="12"/>
      <c r="B86" s="15"/>
      <c r="C86" s="15" t="s">
        <v>5</v>
      </c>
      <c r="D86" s="19">
        <f>ROUND(D85/100*20,2)</f>
        <v>3256.2</v>
      </c>
    </row>
    <row r="87" spans="1:4" x14ac:dyDescent="0.25">
      <c r="A87" s="13"/>
      <c r="B87" s="16"/>
      <c r="C87" s="16" t="s">
        <v>9</v>
      </c>
      <c r="D87" s="20">
        <f>D85+D86</f>
        <v>19537.2</v>
      </c>
    </row>
    <row r="88" spans="1:4" x14ac:dyDescent="0.25">
      <c r="A88" s="11"/>
      <c r="B88" s="14"/>
      <c r="C88" s="14"/>
      <c r="D88" s="18"/>
    </row>
    <row r="89" spans="1:4" x14ac:dyDescent="0.25">
      <c r="A89" s="12">
        <v>15</v>
      </c>
      <c r="B89" s="15" t="s">
        <v>53</v>
      </c>
      <c r="C89" s="15" t="s">
        <v>10</v>
      </c>
      <c r="D89" s="19">
        <v>39836</v>
      </c>
    </row>
    <row r="90" spans="1:4" x14ac:dyDescent="0.25">
      <c r="A90" s="12"/>
      <c r="B90" s="15" t="s">
        <v>54</v>
      </c>
      <c r="C90" s="15" t="s">
        <v>55</v>
      </c>
      <c r="D90" s="26">
        <v>4049</v>
      </c>
    </row>
    <row r="91" spans="1:4" x14ac:dyDescent="0.25">
      <c r="A91" s="12"/>
      <c r="B91" s="15"/>
      <c r="C91" s="15" t="s">
        <v>35</v>
      </c>
      <c r="D91" s="19">
        <f>D89+D90</f>
        <v>43885</v>
      </c>
    </row>
    <row r="92" spans="1:4" x14ac:dyDescent="0.25">
      <c r="A92" s="12"/>
      <c r="B92" s="15"/>
      <c r="C92" s="15" t="s">
        <v>5</v>
      </c>
      <c r="D92" s="19">
        <f>ROUND(D91/100*20,2)</f>
        <v>8777</v>
      </c>
    </row>
    <row r="93" spans="1:4" x14ac:dyDescent="0.25">
      <c r="A93" s="13"/>
      <c r="B93" s="16"/>
      <c r="C93" s="16" t="s">
        <v>9</v>
      </c>
      <c r="D93" s="20">
        <f>D91+D92</f>
        <v>52662</v>
      </c>
    </row>
    <row r="94" spans="1:4" x14ac:dyDescent="0.25">
      <c r="A94" s="11"/>
      <c r="B94" s="14"/>
      <c r="C94" s="14"/>
      <c r="D94" s="18"/>
    </row>
    <row r="95" spans="1:4" x14ac:dyDescent="0.25">
      <c r="A95" s="12">
        <v>16</v>
      </c>
      <c r="B95" s="15" t="s">
        <v>18</v>
      </c>
      <c r="C95" s="15" t="s">
        <v>10</v>
      </c>
      <c r="D95" s="19"/>
    </row>
    <row r="96" spans="1:4" x14ac:dyDescent="0.25">
      <c r="A96" s="12"/>
      <c r="B96" s="15"/>
      <c r="C96" s="15" t="s">
        <v>57</v>
      </c>
      <c r="D96" s="19">
        <v>56259</v>
      </c>
    </row>
    <row r="97" spans="1:4" x14ac:dyDescent="0.25">
      <c r="A97" s="12"/>
      <c r="B97" s="15"/>
      <c r="C97" s="15" t="s">
        <v>5</v>
      </c>
      <c r="D97" s="19">
        <f>ROUND(D96/100*20,2)</f>
        <v>11251.8</v>
      </c>
    </row>
    <row r="98" spans="1:4" x14ac:dyDescent="0.25">
      <c r="A98" s="13"/>
      <c r="B98" s="16"/>
      <c r="C98" s="16" t="s">
        <v>9</v>
      </c>
      <c r="D98" s="20">
        <f>D96+D97</f>
        <v>67510.8</v>
      </c>
    </row>
    <row r="99" spans="1:4" x14ac:dyDescent="0.25">
      <c r="A99" s="11"/>
      <c r="B99" s="14"/>
      <c r="C99" s="14"/>
      <c r="D99" s="18"/>
    </row>
    <row r="100" spans="1:4" x14ac:dyDescent="0.25">
      <c r="A100" s="12">
        <v>17</v>
      </c>
      <c r="B100" s="15" t="s">
        <v>58</v>
      </c>
      <c r="C100" s="15" t="s">
        <v>10</v>
      </c>
      <c r="D100" s="19"/>
    </row>
    <row r="101" spans="1:4" x14ac:dyDescent="0.25">
      <c r="A101" s="12"/>
      <c r="B101" s="15"/>
      <c r="C101" s="15" t="s">
        <v>59</v>
      </c>
      <c r="D101" s="19">
        <v>21477</v>
      </c>
    </row>
    <row r="102" spans="1:4" x14ac:dyDescent="0.25">
      <c r="A102" s="12"/>
      <c r="B102" s="15"/>
      <c r="C102" s="15" t="s">
        <v>5</v>
      </c>
      <c r="D102" s="19">
        <f>ROUND(D101/100*20,2)</f>
        <v>4295.3999999999996</v>
      </c>
    </row>
    <row r="103" spans="1:4" x14ac:dyDescent="0.25">
      <c r="A103" s="13"/>
      <c r="B103" s="16"/>
      <c r="C103" s="16" t="s">
        <v>9</v>
      </c>
      <c r="D103" s="20">
        <f>D101+D102</f>
        <v>25772.400000000001</v>
      </c>
    </row>
    <row r="104" spans="1:4" x14ac:dyDescent="0.25">
      <c r="A104" s="11"/>
      <c r="B104" s="14"/>
      <c r="C104" s="14"/>
      <c r="D104" s="18"/>
    </row>
    <row r="105" spans="1:4" x14ac:dyDescent="0.25">
      <c r="A105" s="12">
        <v>18</v>
      </c>
      <c r="B105" s="15" t="s">
        <v>18</v>
      </c>
      <c r="C105" s="15" t="s">
        <v>10</v>
      </c>
      <c r="D105" s="19"/>
    </row>
    <row r="106" spans="1:4" x14ac:dyDescent="0.25">
      <c r="A106" s="12"/>
      <c r="B106" s="15"/>
      <c r="C106" s="15" t="s">
        <v>60</v>
      </c>
      <c r="D106" s="19">
        <v>21308.53</v>
      </c>
    </row>
    <row r="107" spans="1:4" x14ac:dyDescent="0.25">
      <c r="A107" s="12"/>
      <c r="B107" s="15"/>
      <c r="C107" s="15" t="s">
        <v>5</v>
      </c>
      <c r="D107" s="19">
        <f>ROUND(D106/100*20,2)</f>
        <v>4261.71</v>
      </c>
    </row>
    <row r="108" spans="1:4" x14ac:dyDescent="0.25">
      <c r="A108" s="13"/>
      <c r="B108" s="16"/>
      <c r="C108" s="16" t="s">
        <v>9</v>
      </c>
      <c r="D108" s="20">
        <f>D106+D107</f>
        <v>25570.239999999998</v>
      </c>
    </row>
    <row r="109" spans="1:4" x14ac:dyDescent="0.25">
      <c r="A109" s="11"/>
      <c r="B109" s="14"/>
      <c r="C109" s="14"/>
      <c r="D109" s="18"/>
    </row>
    <row r="110" spans="1:4" x14ac:dyDescent="0.25">
      <c r="A110" s="12">
        <v>19</v>
      </c>
      <c r="B110" s="15" t="s">
        <v>18</v>
      </c>
      <c r="C110" s="15" t="s">
        <v>10</v>
      </c>
      <c r="D110" s="19"/>
    </row>
    <row r="111" spans="1:4" x14ac:dyDescent="0.25">
      <c r="A111" s="12"/>
      <c r="B111" s="15"/>
      <c r="C111" s="15" t="s">
        <v>61</v>
      </c>
      <c r="D111" s="19">
        <v>23240.14</v>
      </c>
    </row>
    <row r="112" spans="1:4" x14ac:dyDescent="0.25">
      <c r="A112" s="12"/>
      <c r="B112" s="15"/>
      <c r="C112" s="15" t="s">
        <v>5</v>
      </c>
      <c r="D112" s="19">
        <f>ROUND(D111/100*20,2)</f>
        <v>4648.03</v>
      </c>
    </row>
    <row r="113" spans="1:4" x14ac:dyDescent="0.25">
      <c r="A113" s="13"/>
      <c r="B113" s="16"/>
      <c r="C113" s="16" t="s">
        <v>9</v>
      </c>
      <c r="D113" s="20">
        <f>D111+D112</f>
        <v>27888.17</v>
      </c>
    </row>
    <row r="114" spans="1:4" x14ac:dyDescent="0.25">
      <c r="A114" s="11"/>
      <c r="B114" s="14"/>
      <c r="C114" s="14"/>
      <c r="D114" s="18"/>
    </row>
    <row r="115" spans="1:4" x14ac:dyDescent="0.25">
      <c r="A115" s="12">
        <v>20</v>
      </c>
      <c r="B115" s="15" t="s">
        <v>18</v>
      </c>
      <c r="C115" s="15" t="s">
        <v>10</v>
      </c>
      <c r="D115" s="19"/>
    </row>
    <row r="116" spans="1:4" x14ac:dyDescent="0.25">
      <c r="A116" s="12"/>
      <c r="B116" s="15"/>
      <c r="C116" s="15" t="s">
        <v>62</v>
      </c>
      <c r="D116" s="19">
        <v>23240.14</v>
      </c>
    </row>
    <row r="117" spans="1:4" x14ac:dyDescent="0.25">
      <c r="A117" s="12"/>
      <c r="B117" s="15"/>
      <c r="C117" s="15" t="s">
        <v>5</v>
      </c>
      <c r="D117" s="19">
        <f>ROUND(D116/100*20,2)</f>
        <v>4648.03</v>
      </c>
    </row>
    <row r="118" spans="1:4" x14ac:dyDescent="0.25">
      <c r="A118" s="13"/>
      <c r="B118" s="16"/>
      <c r="C118" s="16" t="s">
        <v>9</v>
      </c>
      <c r="D118" s="20">
        <f>D116+D117</f>
        <v>27888.17</v>
      </c>
    </row>
    <row r="119" spans="1:4" x14ac:dyDescent="0.25">
      <c r="A119" s="11"/>
      <c r="B119" s="14"/>
      <c r="C119" s="14"/>
      <c r="D119" s="18"/>
    </row>
    <row r="120" spans="1:4" x14ac:dyDescent="0.25">
      <c r="A120" s="12">
        <v>21</v>
      </c>
      <c r="B120" s="15" t="s">
        <v>18</v>
      </c>
      <c r="C120" s="15" t="s">
        <v>10</v>
      </c>
      <c r="D120" s="19"/>
    </row>
    <row r="121" spans="1:4" x14ac:dyDescent="0.25">
      <c r="A121" s="12"/>
      <c r="B121" s="15"/>
      <c r="C121" s="15" t="s">
        <v>63</v>
      </c>
      <c r="D121" s="19">
        <v>23240.14</v>
      </c>
    </row>
    <row r="122" spans="1:4" x14ac:dyDescent="0.25">
      <c r="A122" s="12"/>
      <c r="B122" s="15"/>
      <c r="C122" s="15" t="s">
        <v>5</v>
      </c>
      <c r="D122" s="19">
        <f>ROUND(D121/100*20,2)</f>
        <v>4648.03</v>
      </c>
    </row>
    <row r="123" spans="1:4" x14ac:dyDescent="0.25">
      <c r="A123" s="13"/>
      <c r="B123" s="16"/>
      <c r="C123" s="16" t="s">
        <v>9</v>
      </c>
      <c r="D123" s="20">
        <f>D121+D122</f>
        <v>27888.17</v>
      </c>
    </row>
    <row r="124" spans="1:4" x14ac:dyDescent="0.25">
      <c r="A124" s="11"/>
      <c r="B124" s="14"/>
      <c r="C124" s="14"/>
      <c r="D124" s="18"/>
    </row>
    <row r="125" spans="1:4" x14ac:dyDescent="0.25">
      <c r="A125" s="12">
        <v>22</v>
      </c>
      <c r="B125" s="15" t="s">
        <v>64</v>
      </c>
      <c r="C125" s="15" t="s">
        <v>10</v>
      </c>
      <c r="D125" s="19"/>
    </row>
    <row r="126" spans="1:4" x14ac:dyDescent="0.25">
      <c r="A126" s="12"/>
      <c r="B126" s="15"/>
      <c r="C126" s="15" t="s">
        <v>65</v>
      </c>
      <c r="D126" s="19">
        <v>78113.649999999994</v>
      </c>
    </row>
    <row r="127" spans="1:4" x14ac:dyDescent="0.25">
      <c r="A127" s="12"/>
      <c r="B127" s="15"/>
      <c r="C127" s="15" t="s">
        <v>5</v>
      </c>
      <c r="D127" s="19">
        <f>ROUND(D126/100*20,2)</f>
        <v>15622.73</v>
      </c>
    </row>
    <row r="128" spans="1:4" x14ac:dyDescent="0.25">
      <c r="A128" s="13"/>
      <c r="B128" s="16"/>
      <c r="C128" s="16" t="s">
        <v>9</v>
      </c>
      <c r="D128" s="20">
        <f>D126+D127</f>
        <v>93736.37999999999</v>
      </c>
    </row>
    <row r="129" spans="1:4" x14ac:dyDescent="0.25">
      <c r="A129" s="11"/>
      <c r="B129" s="14"/>
      <c r="C129" s="14"/>
      <c r="D129" s="18"/>
    </row>
    <row r="130" spans="1:4" x14ac:dyDescent="0.25">
      <c r="A130" s="12">
        <v>23</v>
      </c>
      <c r="B130" s="15" t="s">
        <v>66</v>
      </c>
      <c r="C130" s="15" t="s">
        <v>10</v>
      </c>
      <c r="D130" s="19"/>
    </row>
    <row r="131" spans="1:4" x14ac:dyDescent="0.25">
      <c r="A131" s="12"/>
      <c r="B131" s="15"/>
      <c r="C131" s="15" t="s">
        <v>67</v>
      </c>
      <c r="D131" s="19">
        <v>54935.62</v>
      </c>
    </row>
    <row r="132" spans="1:4" x14ac:dyDescent="0.25">
      <c r="A132" s="12"/>
      <c r="B132" s="15"/>
      <c r="C132" s="15" t="s">
        <v>5</v>
      </c>
      <c r="D132" s="19">
        <f>ROUND(D131/100*20,2)</f>
        <v>10987.12</v>
      </c>
    </row>
    <row r="133" spans="1:4" x14ac:dyDescent="0.25">
      <c r="A133" s="13"/>
      <c r="B133" s="16"/>
      <c r="C133" s="16" t="s">
        <v>9</v>
      </c>
      <c r="D133" s="20">
        <f>D131+D132</f>
        <v>65922.740000000005</v>
      </c>
    </row>
    <row r="134" spans="1:4" x14ac:dyDescent="0.25">
      <c r="A134" s="11"/>
      <c r="B134" s="14"/>
      <c r="C134" s="14"/>
      <c r="D134" s="18"/>
    </row>
    <row r="135" spans="1:4" x14ac:dyDescent="0.25">
      <c r="A135" s="12">
        <v>24</v>
      </c>
      <c r="B135" s="15" t="s">
        <v>68</v>
      </c>
      <c r="C135" s="15" t="s">
        <v>10</v>
      </c>
      <c r="D135" s="19"/>
    </row>
    <row r="136" spans="1:4" x14ac:dyDescent="0.25">
      <c r="A136" s="12"/>
      <c r="B136" s="15"/>
      <c r="C136" s="15" t="s">
        <v>69</v>
      </c>
      <c r="D136" s="19">
        <v>13766.9</v>
      </c>
    </row>
    <row r="137" spans="1:4" x14ac:dyDescent="0.25">
      <c r="A137" s="12"/>
      <c r="B137" s="15"/>
      <c r="C137" s="15" t="s">
        <v>5</v>
      </c>
      <c r="D137" s="19">
        <f>ROUND(D136/100*20,2)</f>
        <v>2753.38</v>
      </c>
    </row>
    <row r="138" spans="1:4" x14ac:dyDescent="0.25">
      <c r="A138" s="13"/>
      <c r="B138" s="16"/>
      <c r="C138" s="16" t="s">
        <v>9</v>
      </c>
      <c r="D138" s="20">
        <f>D136+D137</f>
        <v>16520.28</v>
      </c>
    </row>
    <row r="139" spans="1:4" x14ac:dyDescent="0.25">
      <c r="A139" s="11"/>
      <c r="B139" s="14"/>
      <c r="C139" s="14"/>
      <c r="D139" s="18"/>
    </row>
    <row r="140" spans="1:4" x14ac:dyDescent="0.25">
      <c r="A140" s="12">
        <v>25</v>
      </c>
      <c r="B140" s="15" t="s">
        <v>18</v>
      </c>
      <c r="C140" s="15" t="s">
        <v>10</v>
      </c>
      <c r="D140" s="19"/>
    </row>
    <row r="141" spans="1:4" x14ac:dyDescent="0.25">
      <c r="A141" s="12"/>
      <c r="B141" s="15"/>
      <c r="C141" s="15" t="s">
        <v>70</v>
      </c>
      <c r="D141" s="19">
        <v>16033.62</v>
      </c>
    </row>
    <row r="142" spans="1:4" x14ac:dyDescent="0.25">
      <c r="A142" s="12"/>
      <c r="B142" s="15"/>
      <c r="C142" s="15" t="s">
        <v>5</v>
      </c>
      <c r="D142" s="19">
        <f>ROUND(D141/100*20,2)</f>
        <v>3206.72</v>
      </c>
    </row>
    <row r="143" spans="1:4" x14ac:dyDescent="0.25">
      <c r="A143" s="13"/>
      <c r="B143" s="16"/>
      <c r="C143" s="16" t="s">
        <v>9</v>
      </c>
      <c r="D143" s="20">
        <f>D141+D142</f>
        <v>19240.34</v>
      </c>
    </row>
    <row r="144" spans="1:4" x14ac:dyDescent="0.25">
      <c r="A144" s="11"/>
      <c r="B144" s="14"/>
      <c r="C144" s="14"/>
      <c r="D144" s="18"/>
    </row>
    <row r="145" spans="1:4" x14ac:dyDescent="0.25">
      <c r="A145" s="12">
        <v>26</v>
      </c>
      <c r="B145" s="15" t="s">
        <v>18</v>
      </c>
      <c r="C145" s="15" t="s">
        <v>10</v>
      </c>
      <c r="D145" s="19"/>
    </row>
    <row r="146" spans="1:4" x14ac:dyDescent="0.25">
      <c r="A146" s="12"/>
      <c r="B146" s="15"/>
      <c r="C146" s="15" t="s">
        <v>71</v>
      </c>
      <c r="D146" s="19">
        <v>18044</v>
      </c>
    </row>
    <row r="147" spans="1:4" x14ac:dyDescent="0.25">
      <c r="A147" s="12"/>
      <c r="B147" s="15"/>
      <c r="C147" s="15" t="s">
        <v>5</v>
      </c>
      <c r="D147" s="19">
        <f>ROUND(D146/100*20,2)</f>
        <v>3608.8</v>
      </c>
    </row>
    <row r="148" spans="1:4" x14ac:dyDescent="0.25">
      <c r="A148" s="13"/>
      <c r="B148" s="16"/>
      <c r="C148" s="16" t="s">
        <v>9</v>
      </c>
      <c r="D148" s="20">
        <f>D146+D147</f>
        <v>21652.799999999999</v>
      </c>
    </row>
    <row r="149" spans="1:4" x14ac:dyDescent="0.25">
      <c r="A149" s="11"/>
      <c r="B149" s="14"/>
      <c r="C149" s="14"/>
      <c r="D149" s="18"/>
    </row>
    <row r="150" spans="1:4" x14ac:dyDescent="0.25">
      <c r="A150" s="12">
        <v>27</v>
      </c>
      <c r="B150" s="15" t="s">
        <v>18</v>
      </c>
      <c r="C150" s="15" t="s">
        <v>10</v>
      </c>
      <c r="D150" s="19"/>
    </row>
    <row r="151" spans="1:4" x14ac:dyDescent="0.25">
      <c r="A151" s="12"/>
      <c r="B151" s="15"/>
      <c r="C151" s="15" t="s">
        <v>72</v>
      </c>
      <c r="D151" s="19">
        <v>27551.82</v>
      </c>
    </row>
    <row r="152" spans="1:4" x14ac:dyDescent="0.25">
      <c r="A152" s="12"/>
      <c r="B152" s="15"/>
      <c r="C152" s="15" t="s">
        <v>5</v>
      </c>
      <c r="D152" s="19">
        <f>ROUND(D151/100*20,2)</f>
        <v>5510.36</v>
      </c>
    </row>
    <row r="153" spans="1:4" x14ac:dyDescent="0.25">
      <c r="A153" s="13"/>
      <c r="B153" s="16"/>
      <c r="C153" s="16" t="s">
        <v>9</v>
      </c>
      <c r="D153" s="20">
        <f>D151+D152</f>
        <v>33062.18</v>
      </c>
    </row>
    <row r="154" spans="1:4" x14ac:dyDescent="0.25">
      <c r="A154" s="11"/>
      <c r="B154" s="14"/>
      <c r="C154" s="14"/>
      <c r="D154" s="18"/>
    </row>
    <row r="155" spans="1:4" x14ac:dyDescent="0.25">
      <c r="A155" s="12">
        <v>28</v>
      </c>
      <c r="B155" s="15" t="s">
        <v>53</v>
      </c>
      <c r="C155" s="15" t="s">
        <v>10</v>
      </c>
      <c r="D155" s="19">
        <v>15819</v>
      </c>
    </row>
    <row r="156" spans="1:4" x14ac:dyDescent="0.25">
      <c r="A156" s="12"/>
      <c r="B156" s="15" t="s">
        <v>54</v>
      </c>
      <c r="C156" s="15" t="s">
        <v>73</v>
      </c>
      <c r="D156" s="26">
        <v>17166</v>
      </c>
    </row>
    <row r="157" spans="1:4" x14ac:dyDescent="0.25">
      <c r="A157" s="12"/>
      <c r="B157" s="15"/>
      <c r="C157" s="15" t="s">
        <v>85</v>
      </c>
      <c r="D157" s="19">
        <f>D155+D156</f>
        <v>32985</v>
      </c>
    </row>
    <row r="158" spans="1:4" x14ac:dyDescent="0.25">
      <c r="A158" s="12"/>
      <c r="B158" s="15"/>
      <c r="C158" s="15" t="s">
        <v>5</v>
      </c>
      <c r="D158" s="19">
        <f>ROUND(D157/100*20,2)</f>
        <v>6597</v>
      </c>
    </row>
    <row r="159" spans="1:4" x14ac:dyDescent="0.25">
      <c r="A159" s="13"/>
      <c r="B159" s="16"/>
      <c r="C159" s="16" t="s">
        <v>9</v>
      </c>
      <c r="D159" s="20">
        <f>D157+D158</f>
        <v>39582</v>
      </c>
    </row>
    <row r="160" spans="1:4" x14ac:dyDescent="0.25">
      <c r="A160" s="11"/>
      <c r="B160" s="14"/>
      <c r="C160" s="14"/>
      <c r="D160" s="18"/>
    </row>
    <row r="161" spans="1:4" x14ac:dyDescent="0.25">
      <c r="A161" s="12">
        <v>29</v>
      </c>
      <c r="B161" s="15" t="s">
        <v>18</v>
      </c>
      <c r="C161" s="15" t="s">
        <v>10</v>
      </c>
      <c r="D161" s="19"/>
    </row>
    <row r="162" spans="1:4" x14ac:dyDescent="0.25">
      <c r="A162" s="12"/>
      <c r="B162" s="15"/>
      <c r="C162" s="15" t="s">
        <v>74</v>
      </c>
      <c r="D162" s="19">
        <v>20318.59</v>
      </c>
    </row>
    <row r="163" spans="1:4" x14ac:dyDescent="0.25">
      <c r="A163" s="12"/>
      <c r="B163" s="15"/>
      <c r="C163" s="15" t="s">
        <v>5</v>
      </c>
      <c r="D163" s="19">
        <f>ROUND(D162/100*20,2)</f>
        <v>4063.72</v>
      </c>
    </row>
    <row r="164" spans="1:4" x14ac:dyDescent="0.25">
      <c r="A164" s="13"/>
      <c r="B164" s="16"/>
      <c r="C164" s="16" t="s">
        <v>9</v>
      </c>
      <c r="D164" s="20">
        <f>D162+D163</f>
        <v>24382.31</v>
      </c>
    </row>
    <row r="165" spans="1:4" x14ac:dyDescent="0.25">
      <c r="A165" s="11"/>
      <c r="B165" s="14"/>
      <c r="C165" s="14"/>
      <c r="D165" s="18"/>
    </row>
    <row r="166" spans="1:4" x14ac:dyDescent="0.25">
      <c r="A166" s="12">
        <v>30</v>
      </c>
      <c r="B166" s="15" t="s">
        <v>75</v>
      </c>
      <c r="C166" s="15" t="s">
        <v>10</v>
      </c>
      <c r="D166" s="19"/>
    </row>
    <row r="167" spans="1:4" x14ac:dyDescent="0.25">
      <c r="A167" s="12"/>
      <c r="B167" s="15"/>
      <c r="C167" s="15" t="s">
        <v>86</v>
      </c>
      <c r="D167" s="19">
        <v>56946</v>
      </c>
    </row>
    <row r="168" spans="1:4" x14ac:dyDescent="0.25">
      <c r="A168" s="12"/>
      <c r="B168" s="15"/>
      <c r="C168" s="15" t="s">
        <v>5</v>
      </c>
      <c r="D168" s="19">
        <f>ROUND(D167/100*20,2)</f>
        <v>11389.2</v>
      </c>
    </row>
    <row r="169" spans="1:4" x14ac:dyDescent="0.25">
      <c r="A169" s="13"/>
      <c r="B169" s="16"/>
      <c r="C169" s="16" t="s">
        <v>9</v>
      </c>
      <c r="D169" s="20">
        <f>D167+D168</f>
        <v>68335.199999999997</v>
      </c>
    </row>
    <row r="170" spans="1:4" x14ac:dyDescent="0.25">
      <c r="A170" s="11"/>
      <c r="B170" s="14"/>
      <c r="C170" s="14"/>
      <c r="D170" s="18"/>
    </row>
    <row r="171" spans="1:4" x14ac:dyDescent="0.25">
      <c r="A171" s="12">
        <v>31</v>
      </c>
      <c r="B171" s="15" t="s">
        <v>76</v>
      </c>
      <c r="C171" s="15" t="s">
        <v>10</v>
      </c>
      <c r="D171" s="19"/>
    </row>
    <row r="172" spans="1:4" x14ac:dyDescent="0.25">
      <c r="A172" s="12"/>
      <c r="B172" s="15"/>
      <c r="C172" s="15" t="s">
        <v>77</v>
      </c>
      <c r="D172" s="19">
        <v>84618</v>
      </c>
    </row>
    <row r="173" spans="1:4" x14ac:dyDescent="0.25">
      <c r="A173" s="12"/>
      <c r="B173" s="15"/>
      <c r="C173" s="15" t="s">
        <v>5</v>
      </c>
      <c r="D173" s="19">
        <f>ROUND(D172/100*20,2)</f>
        <v>16923.599999999999</v>
      </c>
    </row>
    <row r="174" spans="1:4" x14ac:dyDescent="0.25">
      <c r="A174" s="13"/>
      <c r="B174" s="16"/>
      <c r="C174" s="16" t="s">
        <v>9</v>
      </c>
      <c r="D174" s="20">
        <f>D172+D173</f>
        <v>101541.6</v>
      </c>
    </row>
    <row r="175" spans="1:4" x14ac:dyDescent="0.25">
      <c r="A175" s="12"/>
      <c r="B175" s="15"/>
      <c r="C175" s="15"/>
      <c r="D175" s="27"/>
    </row>
    <row r="176" spans="1:4" x14ac:dyDescent="0.25">
      <c r="A176" s="12">
        <v>32</v>
      </c>
      <c r="B176" s="15" t="s">
        <v>87</v>
      </c>
      <c r="C176" s="15" t="s">
        <v>10</v>
      </c>
      <c r="D176" s="19"/>
    </row>
    <row r="177" spans="1:4" x14ac:dyDescent="0.25">
      <c r="A177" s="12"/>
      <c r="B177" s="15"/>
      <c r="C177" s="15" t="s">
        <v>88</v>
      </c>
      <c r="D177" s="19">
        <v>19198</v>
      </c>
    </row>
    <row r="178" spans="1:4" x14ac:dyDescent="0.25">
      <c r="A178" s="12"/>
      <c r="B178" s="15"/>
      <c r="C178" s="15" t="s">
        <v>5</v>
      </c>
      <c r="D178" s="19">
        <f>ROUND(D177/100*20,2)</f>
        <v>3839.6</v>
      </c>
    </row>
    <row r="179" spans="1:4" x14ac:dyDescent="0.25">
      <c r="A179" s="12"/>
      <c r="B179" s="16"/>
      <c r="C179" s="16" t="s">
        <v>9</v>
      </c>
      <c r="D179" s="20">
        <f>D177+D178</f>
        <v>23037.599999999999</v>
      </c>
    </row>
    <row r="180" spans="1:4" x14ac:dyDescent="0.25">
      <c r="A180" s="12"/>
      <c r="B180" s="15"/>
      <c r="C180" s="15"/>
      <c r="D180" s="27"/>
    </row>
    <row r="181" spans="1:4" x14ac:dyDescent="0.25">
      <c r="A181" s="11"/>
      <c r="B181" s="14"/>
      <c r="C181" s="14"/>
      <c r="D181" s="18"/>
    </row>
    <row r="182" spans="1:4" s="31" customFormat="1" x14ac:dyDescent="0.25">
      <c r="A182" s="28">
        <v>33</v>
      </c>
      <c r="B182" s="29" t="s">
        <v>79</v>
      </c>
      <c r="C182" s="29" t="s">
        <v>10</v>
      </c>
      <c r="D182" s="30">
        <v>14082</v>
      </c>
    </row>
    <row r="183" spans="1:4" s="31" customFormat="1" x14ac:dyDescent="0.25">
      <c r="A183" s="28"/>
      <c r="B183" s="29" t="s">
        <v>78</v>
      </c>
      <c r="C183" s="29" t="s">
        <v>89</v>
      </c>
      <c r="D183" s="32">
        <v>4150</v>
      </c>
    </row>
    <row r="184" spans="1:4" x14ac:dyDescent="0.25">
      <c r="A184" s="35"/>
      <c r="B184" s="15"/>
      <c r="C184" s="15" t="s">
        <v>85</v>
      </c>
      <c r="D184" s="34">
        <f>D182+D183</f>
        <v>18232</v>
      </c>
    </row>
    <row r="185" spans="1:4" x14ac:dyDescent="0.25">
      <c r="A185" s="12"/>
      <c r="B185" s="15"/>
      <c r="C185" s="15" t="s">
        <v>5</v>
      </c>
      <c r="D185" s="19">
        <f>ROUND(D184/100*20,2)</f>
        <v>3646.4</v>
      </c>
    </row>
    <row r="186" spans="1:4" x14ac:dyDescent="0.25">
      <c r="A186" s="13"/>
      <c r="B186" s="16"/>
      <c r="C186" s="16" t="s">
        <v>9</v>
      </c>
      <c r="D186" s="20">
        <f>D184+D185</f>
        <v>21878.400000000001</v>
      </c>
    </row>
    <row r="187" spans="1:4" x14ac:dyDescent="0.25">
      <c r="A187" s="11"/>
      <c r="B187" s="14"/>
      <c r="C187" s="14"/>
      <c r="D187" s="18"/>
    </row>
    <row r="188" spans="1:4" x14ac:dyDescent="0.25">
      <c r="A188" s="12">
        <v>34</v>
      </c>
      <c r="B188" s="15" t="s">
        <v>80</v>
      </c>
      <c r="C188" s="15" t="s">
        <v>10</v>
      </c>
      <c r="D188" s="19"/>
    </row>
    <row r="189" spans="1:4" x14ac:dyDescent="0.25">
      <c r="A189" s="12"/>
      <c r="B189" s="15"/>
      <c r="C189" s="15" t="s">
        <v>81</v>
      </c>
      <c r="D189" s="19">
        <v>21852.19</v>
      </c>
    </row>
    <row r="190" spans="1:4" x14ac:dyDescent="0.25">
      <c r="A190" s="12"/>
      <c r="B190" s="15"/>
      <c r="C190" s="15" t="s">
        <v>5</v>
      </c>
      <c r="D190" s="19">
        <f>ROUND(D189/100*20,2)</f>
        <v>4370.4399999999996</v>
      </c>
    </row>
    <row r="191" spans="1:4" x14ac:dyDescent="0.25">
      <c r="A191" s="13"/>
      <c r="B191" s="16"/>
      <c r="C191" s="16" t="s">
        <v>9</v>
      </c>
      <c r="D191" s="20">
        <f>D189+D190</f>
        <v>26222.629999999997</v>
      </c>
    </row>
    <row r="192" spans="1:4" x14ac:dyDescent="0.25">
      <c r="A192" s="11"/>
      <c r="B192" s="14"/>
      <c r="C192" s="14"/>
      <c r="D192" s="18"/>
    </row>
    <row r="193" spans="1:4" x14ac:dyDescent="0.25">
      <c r="A193" s="12">
        <v>35</v>
      </c>
      <c r="B193" s="15" t="s">
        <v>82</v>
      </c>
      <c r="C193" s="15" t="s">
        <v>10</v>
      </c>
      <c r="D193" s="19"/>
    </row>
    <row r="194" spans="1:4" ht="28.5" customHeight="1" x14ac:dyDescent="0.25">
      <c r="A194" s="12"/>
      <c r="B194" s="15"/>
      <c r="C194" s="33" t="s">
        <v>83</v>
      </c>
      <c r="D194" s="19">
        <v>13726</v>
      </c>
    </row>
    <row r="195" spans="1:4" x14ac:dyDescent="0.25">
      <c r="A195" s="12"/>
      <c r="B195" s="15"/>
      <c r="C195" s="15" t="s">
        <v>5</v>
      </c>
      <c r="D195" s="19">
        <f>ROUND(D194/100*20,2)</f>
        <v>2745.2</v>
      </c>
    </row>
    <row r="196" spans="1:4" x14ac:dyDescent="0.25">
      <c r="A196" s="13"/>
      <c r="B196" s="16"/>
      <c r="C196" s="16" t="s">
        <v>9</v>
      </c>
      <c r="D196" s="20">
        <f>D194+D195</f>
        <v>16471.2</v>
      </c>
    </row>
    <row r="197" spans="1:4" x14ac:dyDescent="0.25">
      <c r="A197" s="36" t="s">
        <v>12</v>
      </c>
      <c r="B197" s="36"/>
      <c r="C197" s="36"/>
      <c r="D197" s="22">
        <f>D16+D21+D26+D31+D37+D42+D48+D53+D58+D63+D68+D74+D79+D85+D91+D96+D101+D106+D111+D116+D121+D126+D131+D136+D141+D146+D151+D157+D162+D167+D172+D177+D184+D189+D194</f>
        <v>992903.96</v>
      </c>
    </row>
    <row r="198" spans="1:4" x14ac:dyDescent="0.25">
      <c r="A198" s="36" t="s">
        <v>13</v>
      </c>
      <c r="B198" s="36"/>
      <c r="C198" s="36"/>
      <c r="D198" s="22">
        <f>D17+D22+D27+D32+D38+D43+D49+D54+D59+D64+D69+D75+D80+D86+D92+D97+D102+D107+D112+D117+D122+D127+D132+D137+D142+D147+D152+D158+D163+D168+D173+D178+D185+D190+D195</f>
        <v>198580.8</v>
      </c>
    </row>
    <row r="199" spans="1:4" x14ac:dyDescent="0.25">
      <c r="A199" s="36" t="s">
        <v>6</v>
      </c>
      <c r="B199" s="36"/>
      <c r="C199" s="36"/>
      <c r="D199" s="22">
        <f>D197+D198</f>
        <v>1191484.76</v>
      </c>
    </row>
    <row r="202" spans="1:4" x14ac:dyDescent="0.25">
      <c r="B202" s="8" t="s">
        <v>14</v>
      </c>
      <c r="C202" s="9"/>
      <c r="D202" t="s">
        <v>4</v>
      </c>
    </row>
    <row r="206" spans="1:4" x14ac:dyDescent="0.25">
      <c r="A206" t="s">
        <v>90</v>
      </c>
    </row>
  </sheetData>
  <mergeCells count="3">
    <mergeCell ref="A197:C197"/>
    <mergeCell ref="A198:C198"/>
    <mergeCell ref="A199:C199"/>
  </mergeCells>
  <pageMargins left="0.7" right="0.7" top="0.75" bottom="0.75" header="0.3" footer="0.3"/>
  <pageSetup paperSize="9" orientation="landscape" r:id="rId1"/>
  <headerFooter>
    <oddHeader xml:space="preserve">&amp;RПриложение №_______
к договору № ______________от__________________г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Копылова Екатерина Владимировна</cp:lastModifiedBy>
  <cp:lastPrinted>2021-07-27T06:15:45Z</cp:lastPrinted>
  <dcterms:created xsi:type="dcterms:W3CDTF">2015-09-28T09:43:35Z</dcterms:created>
  <dcterms:modified xsi:type="dcterms:W3CDTF">2021-09-24T06:40:02Z</dcterms:modified>
</cp:coreProperties>
</file>