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otp-71\Внешняя\06.09.21. на конкурс геодезия, под Гогизон-Гео\"/>
    </mc:Choice>
  </mc:AlternateContent>
  <bookViews>
    <workbookView xWindow="0" yWindow="120" windowWidth="19440" windowHeight="8040" tabRatio="853"/>
  </bookViews>
  <sheets>
    <sheet name="Лист1" sheetId="27" r:id="rId1"/>
  </sheets>
  <definedNames>
    <definedName name="Подрядчик">#REF!</definedName>
    <definedName name="ФИО">#REF!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27" l="1"/>
  <c r="D49" i="27"/>
  <c r="D50" i="27" s="1"/>
  <c r="D44" i="27"/>
  <c r="D34" i="27"/>
  <c r="D29" i="27"/>
  <c r="D24" i="27"/>
  <c r="D19" i="27"/>
  <c r="D10" i="27" l="1"/>
  <c r="D45" i="27" l="1"/>
  <c r="D39" i="27"/>
  <c r="D35" i="27"/>
  <c r="D30" i="27"/>
  <c r="D40" i="27" l="1"/>
  <c r="D52" i="27"/>
  <c r="D9" i="27" s="1"/>
  <c r="D25" i="27"/>
  <c r="D20" i="27" l="1"/>
  <c r="D53" i="27" s="1"/>
  <c r="D8" i="27" s="1"/>
</calcChain>
</file>

<file path=xl/sharedStrings.xml><?xml version="1.0" encoding="utf-8"?>
<sst xmlns="http://schemas.openxmlformats.org/spreadsheetml/2006/main" count="56" uniqueCount="32">
  <si>
    <t>Наименование работ</t>
  </si>
  <si>
    <t>№ п/п</t>
  </si>
  <si>
    <t>Сметная стоимость, руб</t>
  </si>
  <si>
    <t>Основание</t>
  </si>
  <si>
    <t>Ю.А. Седов</t>
  </si>
  <si>
    <t>НДС 20%</t>
  </si>
  <si>
    <t>____________________/__________________________________/</t>
  </si>
  <si>
    <t>ВСЕГО с НДС</t>
  </si>
  <si>
    <t>РАСЧЕТ СТОИМОСТИ</t>
  </si>
  <si>
    <t>СОГЛАСОВАНО:___________________________</t>
  </si>
  <si>
    <t>на объект:</t>
  </si>
  <si>
    <t>Смета</t>
  </si>
  <si>
    <t>ИТОГО с НДС</t>
  </si>
  <si>
    <t>Газопровод низкого давления от точки подключения до границы земельного участка по адресу:</t>
  </si>
  <si>
    <t xml:space="preserve">Газопровод низкого давления от точки подключения до границы земельного участка по адресу: </t>
  </si>
  <si>
    <t>ИТОГО стоимость работ:</t>
  </si>
  <si>
    <t>ИТОГО НДС 20%</t>
  </si>
  <si>
    <t>Начальник управления (специализированного в прочих отраслях)                                    _______________________</t>
  </si>
  <si>
    <t xml:space="preserve">УТВЕРЖДАЮ:  </t>
  </si>
  <si>
    <t>Генеральный директор АО "Челябинскгоргаз"</t>
  </si>
  <si>
    <t>__________________________В.Г. Серадский</t>
  </si>
  <si>
    <t>Стоимость работ с НДС</t>
  </si>
  <si>
    <t>Сметная стоимость</t>
  </si>
  <si>
    <t>Инженерно-геодезические работы</t>
  </si>
  <si>
    <t>г. Челябинск, Ленинский район, ул. Эстонская, 7. Технологическое присоединение</t>
  </si>
  <si>
    <t>г. Челябинск, пос. Фатеевка, ул. Степная, 34А. Технологическое присоединение</t>
  </si>
  <si>
    <t>г. Челябинск, Ленинский район, ул. Могилевская, 2-А.  Технологическое присоединение</t>
  </si>
  <si>
    <t>г.Челябинск, Троицкий тракт, 19-З. Технологическое присоединение</t>
  </si>
  <si>
    <t>г.Челябинск, Ленинский район, ул. Эстонская, 65. Технологическое присоединение</t>
  </si>
  <si>
    <t>г.Челябинск, Тракторозаводский район, пер. Артиллерийский, 6. Технологическое присоединение</t>
  </si>
  <si>
    <t>г.Челябинск, Курчатовский район, ул. Молодогвардейцев, 26-"Б". Технологическое присоединение</t>
  </si>
  <si>
    <t>Исп. Копылова Е.В.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</si>
</sst>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3" fillId="0" borderId="0">
      <alignment horizontal="center"/>
    </xf>
    <xf numFmtId="0" fontId="4" fillId="0" borderId="0"/>
    <xf numFmtId="0" fontId="3" fillId="0" borderId="0"/>
    <xf numFmtId="0" fontId="4" fillId="0" borderId="0"/>
    <xf numFmtId="0" fontId="3" fillId="0" borderId="1">
      <alignment horizontal="center" wrapText="1"/>
    </xf>
    <xf numFmtId="0" fontId="3" fillId="0" borderId="0">
      <alignment horizontal="right" vertical="top" wrapText="1"/>
    </xf>
    <xf numFmtId="0" fontId="3" fillId="0" borderId="0">
      <alignment horizontal="left" vertical="top"/>
    </xf>
  </cellStyleXfs>
  <cellXfs count="30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4" fontId="0" fillId="0" borderId="2" xfId="0" applyNumberFormat="1" applyBorder="1"/>
    <xf numFmtId="4" fontId="0" fillId="0" borderId="4" xfId="0" applyNumberFormat="1" applyBorder="1"/>
    <xf numFmtId="4" fontId="1" fillId="0" borderId="3" xfId="0" applyNumberFormat="1" applyFont="1" applyBorder="1"/>
    <xf numFmtId="0" fontId="1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/>
    <xf numFmtId="2" fontId="1" fillId="0" borderId="1" xfId="0" applyNumberFormat="1" applyFont="1" applyBorder="1"/>
    <xf numFmtId="4" fontId="0" fillId="0" borderId="0" xfId="0" applyNumberForma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tabSelected="1" view="pageLayout" topLeftCell="A37" zoomScaleNormal="100" workbookViewId="0">
      <selection activeCell="D49" sqref="D49"/>
    </sheetView>
  </sheetViews>
  <sheetFormatPr defaultRowHeight="15" x14ac:dyDescent="0.25"/>
  <cols>
    <col min="1" max="1" width="7" style="2" customWidth="1"/>
    <col min="2" max="2" width="15" style="8" customWidth="1"/>
    <col min="3" max="3" width="91.28515625" style="8" customWidth="1"/>
    <col min="4" max="4" width="15.28515625" customWidth="1"/>
  </cols>
  <sheetData>
    <row r="1" spans="1:4" ht="30" customHeight="1" x14ac:dyDescent="0.25">
      <c r="A1" s="26" t="s">
        <v>9</v>
      </c>
      <c r="C1" s="10"/>
      <c r="D1" s="1" t="s">
        <v>18</v>
      </c>
    </row>
    <row r="2" spans="1:4" x14ac:dyDescent="0.25">
      <c r="D2" s="1" t="s">
        <v>19</v>
      </c>
    </row>
    <row r="3" spans="1:4" ht="30.75" customHeight="1" x14ac:dyDescent="0.25">
      <c r="A3" s="27" t="s">
        <v>6</v>
      </c>
      <c r="D3" s="1" t="s">
        <v>20</v>
      </c>
    </row>
    <row r="6" spans="1:4" x14ac:dyDescent="0.25">
      <c r="C6" s="7" t="s">
        <v>8</v>
      </c>
    </row>
    <row r="7" spans="1:4" x14ac:dyDescent="0.25">
      <c r="C7" s="2"/>
    </row>
    <row r="8" spans="1:4" x14ac:dyDescent="0.25">
      <c r="C8" s="9" t="s">
        <v>21</v>
      </c>
      <c r="D8" s="25">
        <f>D53</f>
        <v>184814.916</v>
      </c>
    </row>
    <row r="9" spans="1:4" x14ac:dyDescent="0.25">
      <c r="C9" s="9" t="s">
        <v>5</v>
      </c>
      <c r="D9" s="25">
        <f>D52</f>
        <v>30802.486000000001</v>
      </c>
    </row>
    <row r="10" spans="1:4" x14ac:dyDescent="0.25">
      <c r="C10" s="9" t="s">
        <v>22</v>
      </c>
      <c r="D10" s="25">
        <f>D51</f>
        <v>154012.43</v>
      </c>
    </row>
    <row r="12" spans="1:4" s="4" customFormat="1" ht="36" customHeight="1" x14ac:dyDescent="0.25">
      <c r="A12" s="3" t="s">
        <v>1</v>
      </c>
      <c r="B12" s="3" t="s">
        <v>3</v>
      </c>
      <c r="C12" s="3" t="s">
        <v>0</v>
      </c>
      <c r="D12" s="22" t="s">
        <v>2</v>
      </c>
    </row>
    <row r="13" spans="1:4" s="6" customFormat="1" ht="13.5" customHeight="1" x14ac:dyDescent="0.25">
      <c r="A13" s="5">
        <v>1</v>
      </c>
      <c r="B13" s="5">
        <v>2</v>
      </c>
      <c r="C13" s="5">
        <v>3</v>
      </c>
      <c r="D13" s="5">
        <v>4</v>
      </c>
    </row>
    <row r="14" spans="1:4" x14ac:dyDescent="0.25">
      <c r="A14" s="11"/>
      <c r="B14" s="14"/>
      <c r="C14" s="17" t="s">
        <v>23</v>
      </c>
      <c r="D14" s="18"/>
    </row>
    <row r="15" spans="1:4" x14ac:dyDescent="0.25">
      <c r="A15" s="12"/>
      <c r="B15" s="15"/>
      <c r="C15" s="21" t="s">
        <v>10</v>
      </c>
      <c r="D15" s="19"/>
    </row>
    <row r="16" spans="1:4" x14ac:dyDescent="0.25">
      <c r="A16" s="12"/>
      <c r="B16" s="15"/>
      <c r="C16" s="15"/>
      <c r="D16" s="19"/>
    </row>
    <row r="17" spans="1:4" x14ac:dyDescent="0.25">
      <c r="A17" s="12">
        <v>1</v>
      </c>
      <c r="B17" s="15" t="s">
        <v>11</v>
      </c>
      <c r="C17" s="15" t="s">
        <v>14</v>
      </c>
      <c r="D17" s="19"/>
    </row>
    <row r="18" spans="1:4" x14ac:dyDescent="0.25">
      <c r="A18" s="12"/>
      <c r="B18" s="15"/>
      <c r="C18" s="15" t="s">
        <v>24</v>
      </c>
      <c r="D18" s="19">
        <v>9768.16</v>
      </c>
    </row>
    <row r="19" spans="1:4" x14ac:dyDescent="0.25">
      <c r="A19" s="12"/>
      <c r="B19" s="15"/>
      <c r="C19" s="15" t="s">
        <v>5</v>
      </c>
      <c r="D19" s="19">
        <f>ROUND(D18/100*20,2)</f>
        <v>1953.63</v>
      </c>
    </row>
    <row r="20" spans="1:4" x14ac:dyDescent="0.25">
      <c r="A20" s="13"/>
      <c r="B20" s="16"/>
      <c r="C20" s="16" t="s">
        <v>12</v>
      </c>
      <c r="D20" s="20">
        <f>D18+D19</f>
        <v>11721.79</v>
      </c>
    </row>
    <row r="21" spans="1:4" x14ac:dyDescent="0.25">
      <c r="A21" s="11"/>
      <c r="B21" s="14"/>
      <c r="C21" s="14"/>
      <c r="D21" s="18"/>
    </row>
    <row r="22" spans="1:4" x14ac:dyDescent="0.25">
      <c r="A22" s="12">
        <v>2</v>
      </c>
      <c r="B22" s="15" t="s">
        <v>11</v>
      </c>
      <c r="C22" s="15" t="s">
        <v>13</v>
      </c>
      <c r="D22" s="19"/>
    </row>
    <row r="23" spans="1:4" x14ac:dyDescent="0.25">
      <c r="A23" s="12"/>
      <c r="B23" s="15"/>
      <c r="C23" s="15" t="s">
        <v>25</v>
      </c>
      <c r="D23" s="19">
        <v>18762.78</v>
      </c>
    </row>
    <row r="24" spans="1:4" x14ac:dyDescent="0.25">
      <c r="A24" s="12"/>
      <c r="B24" s="15"/>
      <c r="C24" s="15" t="s">
        <v>5</v>
      </c>
      <c r="D24" s="19">
        <f>ROUND(D23/100*20,2)</f>
        <v>3752.56</v>
      </c>
    </row>
    <row r="25" spans="1:4" x14ac:dyDescent="0.25">
      <c r="A25" s="13"/>
      <c r="B25" s="16"/>
      <c r="C25" s="16" t="s">
        <v>12</v>
      </c>
      <c r="D25" s="20">
        <f>D23+D24</f>
        <v>22515.34</v>
      </c>
    </row>
    <row r="26" spans="1:4" x14ac:dyDescent="0.25">
      <c r="A26" s="11"/>
      <c r="B26" s="14"/>
      <c r="C26" s="14"/>
      <c r="D26" s="18"/>
    </row>
    <row r="27" spans="1:4" x14ac:dyDescent="0.25">
      <c r="A27" s="12">
        <v>3</v>
      </c>
      <c r="B27" s="15" t="s">
        <v>11</v>
      </c>
      <c r="C27" s="15" t="s">
        <v>14</v>
      </c>
      <c r="D27" s="19"/>
    </row>
    <row r="28" spans="1:4" x14ac:dyDescent="0.25">
      <c r="A28" s="12"/>
      <c r="B28" s="15"/>
      <c r="C28" s="15" t="s">
        <v>26</v>
      </c>
      <c r="D28" s="19">
        <v>21866.51</v>
      </c>
    </row>
    <row r="29" spans="1:4" x14ac:dyDescent="0.25">
      <c r="A29" s="12"/>
      <c r="B29" s="15"/>
      <c r="C29" s="15" t="s">
        <v>5</v>
      </c>
      <c r="D29" s="19">
        <f>ROUND(D28/100*20,2)</f>
        <v>4373.3</v>
      </c>
    </row>
    <row r="30" spans="1:4" x14ac:dyDescent="0.25">
      <c r="A30" s="13"/>
      <c r="B30" s="16"/>
      <c r="C30" s="16" t="s">
        <v>12</v>
      </c>
      <c r="D30" s="20">
        <f>D28+D29</f>
        <v>26239.809999999998</v>
      </c>
    </row>
    <row r="31" spans="1:4" x14ac:dyDescent="0.25">
      <c r="A31" s="11"/>
      <c r="B31" s="14"/>
      <c r="C31" s="14"/>
      <c r="D31" s="18"/>
    </row>
    <row r="32" spans="1:4" x14ac:dyDescent="0.25">
      <c r="A32" s="12">
        <v>4</v>
      </c>
      <c r="B32" s="15" t="s">
        <v>11</v>
      </c>
      <c r="C32" s="15" t="s">
        <v>14</v>
      </c>
      <c r="D32" s="19"/>
    </row>
    <row r="33" spans="1:4" x14ac:dyDescent="0.25">
      <c r="A33" s="12"/>
      <c r="B33" s="15"/>
      <c r="C33" s="15" t="s">
        <v>27</v>
      </c>
      <c r="D33" s="19">
        <v>18984.12</v>
      </c>
    </row>
    <row r="34" spans="1:4" x14ac:dyDescent="0.25">
      <c r="A34" s="12"/>
      <c r="B34" s="15"/>
      <c r="C34" s="15" t="s">
        <v>5</v>
      </c>
      <c r="D34" s="19">
        <f>ROUND(D33/100*20,2)</f>
        <v>3796.82</v>
      </c>
    </row>
    <row r="35" spans="1:4" x14ac:dyDescent="0.25">
      <c r="A35" s="13"/>
      <c r="B35" s="16"/>
      <c r="C35" s="16" t="s">
        <v>12</v>
      </c>
      <c r="D35" s="20">
        <f>D33+D34</f>
        <v>22780.94</v>
      </c>
    </row>
    <row r="36" spans="1:4" x14ac:dyDescent="0.25">
      <c r="A36" s="11"/>
      <c r="B36" s="14"/>
      <c r="C36" s="14"/>
      <c r="D36" s="18"/>
    </row>
    <row r="37" spans="1:4" x14ac:dyDescent="0.25">
      <c r="A37" s="12">
        <v>5</v>
      </c>
      <c r="B37" s="15" t="s">
        <v>11</v>
      </c>
      <c r="C37" s="15" t="s">
        <v>14</v>
      </c>
      <c r="D37" s="19"/>
    </row>
    <row r="38" spans="1:4" x14ac:dyDescent="0.25">
      <c r="A38" s="12"/>
      <c r="B38" s="15"/>
      <c r="C38" s="15" t="s">
        <v>28</v>
      </c>
      <c r="D38" s="19">
        <v>20004.73</v>
      </c>
    </row>
    <row r="39" spans="1:4" x14ac:dyDescent="0.25">
      <c r="A39" s="12"/>
      <c r="B39" s="15"/>
      <c r="C39" s="15" t="s">
        <v>5</v>
      </c>
      <c r="D39" s="19">
        <f>D38/100*20</f>
        <v>4000.9459999999999</v>
      </c>
    </row>
    <row r="40" spans="1:4" x14ac:dyDescent="0.25">
      <c r="A40" s="13"/>
      <c r="B40" s="16"/>
      <c r="C40" s="16" t="s">
        <v>12</v>
      </c>
      <c r="D40" s="20">
        <f>D38+D39</f>
        <v>24005.675999999999</v>
      </c>
    </row>
    <row r="41" spans="1:4" x14ac:dyDescent="0.25">
      <c r="A41" s="11"/>
      <c r="B41" s="14"/>
      <c r="C41" s="14"/>
      <c r="D41" s="18"/>
    </row>
    <row r="42" spans="1:4" x14ac:dyDescent="0.25">
      <c r="A42" s="12">
        <v>6</v>
      </c>
      <c r="B42" s="15" t="s">
        <v>11</v>
      </c>
      <c r="C42" s="15" t="s">
        <v>14</v>
      </c>
      <c r="D42" s="19"/>
    </row>
    <row r="43" spans="1:4" x14ac:dyDescent="0.25">
      <c r="A43" s="12"/>
      <c r="B43" s="15"/>
      <c r="C43" s="15" t="s">
        <v>29</v>
      </c>
      <c r="D43" s="19">
        <v>42943.63</v>
      </c>
    </row>
    <row r="44" spans="1:4" x14ac:dyDescent="0.25">
      <c r="A44" s="12"/>
      <c r="B44" s="15"/>
      <c r="C44" s="15" t="s">
        <v>5</v>
      </c>
      <c r="D44" s="19">
        <f>ROUND(D43/100*20,2)</f>
        <v>8588.73</v>
      </c>
    </row>
    <row r="45" spans="1:4" x14ac:dyDescent="0.25">
      <c r="A45" s="13"/>
      <c r="B45" s="16"/>
      <c r="C45" s="16" t="s">
        <v>12</v>
      </c>
      <c r="D45" s="20">
        <f>D43+D44</f>
        <v>51532.36</v>
      </c>
    </row>
    <row r="46" spans="1:4" x14ac:dyDescent="0.25">
      <c r="A46" s="11"/>
      <c r="B46" s="14"/>
      <c r="C46" s="14"/>
      <c r="D46" s="18"/>
    </row>
    <row r="47" spans="1:4" x14ac:dyDescent="0.25">
      <c r="A47" s="12">
        <v>7</v>
      </c>
      <c r="B47" s="15" t="s">
        <v>11</v>
      </c>
      <c r="C47" s="15" t="s">
        <v>14</v>
      </c>
      <c r="D47" s="19"/>
    </row>
    <row r="48" spans="1:4" x14ac:dyDescent="0.25">
      <c r="A48" s="12"/>
      <c r="B48" s="15"/>
      <c r="C48" s="15" t="s">
        <v>30</v>
      </c>
      <c r="D48" s="19">
        <v>21682.5</v>
      </c>
    </row>
    <row r="49" spans="1:4" x14ac:dyDescent="0.25">
      <c r="A49" s="12"/>
      <c r="B49" s="15"/>
      <c r="C49" s="15" t="s">
        <v>5</v>
      </c>
      <c r="D49" s="19">
        <f>ROUND(D48/100*20,2)</f>
        <v>4336.5</v>
      </c>
    </row>
    <row r="50" spans="1:4" x14ac:dyDescent="0.25">
      <c r="A50" s="13"/>
      <c r="B50" s="16"/>
      <c r="C50" s="16" t="s">
        <v>12</v>
      </c>
      <c r="D50" s="20">
        <f>D48+D49</f>
        <v>26019</v>
      </c>
    </row>
    <row r="51" spans="1:4" x14ac:dyDescent="0.25">
      <c r="A51" s="28" t="s">
        <v>15</v>
      </c>
      <c r="B51" s="28"/>
      <c r="C51" s="28"/>
      <c r="D51" s="23">
        <f>D18+D23+D28+D33+D38+D43+D48</f>
        <v>154012.43</v>
      </c>
    </row>
    <row r="52" spans="1:4" x14ac:dyDescent="0.25">
      <c r="A52" s="28" t="s">
        <v>16</v>
      </c>
      <c r="B52" s="28"/>
      <c r="C52" s="28"/>
      <c r="D52" s="24">
        <f>D19+D24+D29+D34+D39+D44+D49</f>
        <v>30802.486000000001</v>
      </c>
    </row>
    <row r="53" spans="1:4" x14ac:dyDescent="0.25">
      <c r="A53" s="28" t="s">
        <v>7</v>
      </c>
      <c r="B53" s="28"/>
      <c r="C53" s="28"/>
      <c r="D53" s="23">
        <f>D50+D45+D40+D35+D30+D25+D20</f>
        <v>184814.916</v>
      </c>
    </row>
    <row r="57" spans="1:4" x14ac:dyDescent="0.25">
      <c r="B57" s="8" t="s">
        <v>17</v>
      </c>
      <c r="C57" s="9"/>
      <c r="D57" t="s">
        <v>4</v>
      </c>
    </row>
    <row r="63" spans="1:4" x14ac:dyDescent="0.25">
      <c r="A63" s="29" t="s">
        <v>31</v>
      </c>
      <c r="B63" s="29"/>
    </row>
  </sheetData>
  <mergeCells count="4">
    <mergeCell ref="A51:C51"/>
    <mergeCell ref="A52:C52"/>
    <mergeCell ref="A53:C53"/>
    <mergeCell ref="A63:B63"/>
  </mergeCells>
  <pageMargins left="0.7" right="0.7" top="0.75" bottom="0.75" header="0.3" footer="0.3"/>
  <pageSetup paperSize="9" orientation="landscape" r:id="rId1"/>
  <headerFooter>
    <oddHeader xml:space="preserve">&amp;RПриложение №_______
к договору № ______________от__________________г
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Копылова Екатерина Владимировна</cp:lastModifiedBy>
  <cp:lastPrinted>2021-08-11T05:47:52Z</cp:lastPrinted>
  <dcterms:created xsi:type="dcterms:W3CDTF">2015-09-28T09:43:35Z</dcterms:created>
  <dcterms:modified xsi:type="dcterms:W3CDTF">2021-09-07T03:31:22Z</dcterms:modified>
</cp:coreProperties>
</file>