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66. СМР ул. Речная, 7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H16" i="23"/>
  <c r="H19" i="23" l="1"/>
  <c r="G18" i="23"/>
  <c r="F18" i="23"/>
  <c r="E18" i="23"/>
  <c r="D18" i="23"/>
  <c r="D16" i="18" l="1"/>
  <c r="H20" i="23" l="1"/>
  <c r="A5" i="16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<sst xmlns="http://schemas.openxmlformats.org/spreadsheetml/2006/main" count="243" uniqueCount="98">
  <si>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</si>
  <si>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</si>
  <si>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</si>
  <si>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</si>
  <si>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</si>
  <si>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</si>
  <si>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</si>
  <si>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</si>
  <si>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</si>
  <si>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</si>
  <si>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</si>
  <si>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</si>
  <si>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</si>
  <si>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</si>
  <si>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</si>
  <si>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</si>
  <si>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</si>
  <si>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</si>
  <si>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</si>
  <si>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</si>
  <si>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</si>
  <si>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</si>
  <si>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</si>
  <si>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</si>
  <si>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</si>
  <si>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</si>
  <si>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</si>
  <si>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</si>
  <si>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</si>
  <si>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</si>
  <si>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</si>
  <si>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</si>
  <si>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</si>
  <si>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</si>
  <si>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</si>
  <si>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</si>
  <si>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</si>
  <si>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</si>
  <si>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</si>
  <si>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</si>
  <si>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</si>
  <si>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</si>
  <si>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</si>
  <si>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</si>
  <si>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</si>
  <si>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</si>
  <si>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</si>
  <si>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</si>
  <si>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</si>
  <si>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</si>
  <si>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</si>
  <si>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</si>
  <si>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</si>
  <si>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</si>
  <si>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</si>
  <si>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</si>
  <si>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</si>
  <si>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</si>
  <si>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</si>
  <si>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</si>
  <si>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</si>
  <si>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</si>
  <si>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</si>
  <si>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</si>
  <si>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</si>
  <si>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</si>
  <si>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</si>
  <si>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</si>
  <si>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</si>
  <si>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</si>
  <si>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</si>
  <si>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</si>
  <si>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</si>
  <si>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</si>
  <si>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</si>
  <si>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</si>
  <si>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</si>
  <si>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</si>
  <si>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</si>
  <si>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</si>
  <si>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</si>
  <si>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</si>
  <si>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</si>
  <si>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</si>
  <si>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</si>
  <si>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</si>
  <si>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</si>
  <si>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</si>
  <si>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</si>
  <si>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</si>
  <si>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</si>
  <si>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</si>
  <si>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</si>
  <si>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</si>
  <si>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</si>
  <si>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</si>
  <si>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Курчатовский район, улица Речная, 7. Технологическое присоединение.</t>
  </si>
  <si>
    <t>Составлен (а) в ценах на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</si>
</sst>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7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66</v>
      </c>
      <c r="B2" s="53"/>
      <c r="C2" s="53"/>
      <c r="E2" s="47" t="str">
        <f>IF(F10&lt;100000,Исходный!B25,IF(F10&gt;100000,Исходный!B25))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67</v>
      </c>
      <c r="B3" s="54"/>
      <c r="C3" s="54"/>
      <c r="E3" s="46" t="str">
        <f>IF(F10&lt;100000,Исходный!B26,IF(F10&gt;100000,Исходный!B26))</f>
        <v>______________________________В.Г.Серадский</v>
      </c>
      <c r="F3" s="46"/>
      <c r="G3" s="46"/>
      <c r="H3" s="46"/>
    </row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H19</f>
        <v>118000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50" t="s">
        <v>6</v>
      </c>
      <c r="B17" s="51"/>
      <c r="C17" s="51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50" t="s">
        <v>22</v>
      </c>
      <c r="B18" s="51"/>
      <c r="C18" s="52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50" t="s">
        <v>23</v>
      </c>
      <c r="B19" s="51"/>
      <c r="C19" s="52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B4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62"/>
      <c r="B2" s="62"/>
      <c r="C2" s="62"/>
      <c r="E2" s="63"/>
      <c r="F2" s="63"/>
      <c r="G2" s="63"/>
      <c r="H2" s="63"/>
    </row>
    <row r="3" spans="1:11" x14ac:dyDescent="0.25">
      <c r="A3" s="54" t="s">
        <v>93</v>
      </c>
      <c r="B3" s="54"/>
      <c r="C3" s="54"/>
      <c r="E3" s="54" t="s">
        <v>94</v>
      </c>
      <c r="F3" s="54"/>
      <c r="G3" s="54"/>
      <c r="H3" s="54"/>
    </row>
    <row r="5" spans="1:11" ht="30.75" customHeight="1" x14ac:dyDescent="0.25">
      <c r="A5" s="48" t="s">
        <v>96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H20</f>
        <v>1091608.49</v>
      </c>
      <c r="G10" s="55"/>
      <c r="H10" t="s">
        <v>27</v>
      </c>
    </row>
    <row r="11" spans="1:11" x14ac:dyDescent="0.25">
      <c r="A11" t="s">
        <v>97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40">
        <v>1</v>
      </c>
      <c r="B15" s="4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90</v>
      </c>
      <c r="C16" s="3" t="s">
        <v>11</v>
      </c>
      <c r="D16" s="14">
        <v>890575</v>
      </c>
      <c r="E16" s="14">
        <v>1262</v>
      </c>
      <c r="F16" s="14"/>
      <c r="G16" s="14"/>
      <c r="H16" s="14">
        <f>E16+D16</f>
        <v>891837</v>
      </c>
      <c r="I16" s="6"/>
      <c r="J16" s="6"/>
    </row>
    <row r="17" spans="1:10" ht="15.75" customHeight="1" x14ac:dyDescent="0.25">
      <c r="A17" s="19"/>
      <c r="B17" s="19"/>
      <c r="C17" s="3" t="s">
        <v>95</v>
      </c>
      <c r="D17" s="14"/>
      <c r="E17" s="14"/>
      <c r="F17" s="14"/>
      <c r="G17" s="14"/>
      <c r="H17" s="14">
        <f>ROUND(H16/100*2,2)</f>
        <v>17836.740000000002</v>
      </c>
      <c r="I17" s="6"/>
      <c r="J17" s="6"/>
    </row>
    <row r="18" spans="1:10" ht="15.75" customHeight="1" x14ac:dyDescent="0.25">
      <c r="A18" s="50" t="s">
        <v>88</v>
      </c>
      <c r="B18" s="51"/>
      <c r="C18" s="51"/>
      <c r="D18" s="7">
        <f t="shared" ref="D18:G18" si="0">SUM(D15)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42">
        <f>H17+H16</f>
        <v>909673.74</v>
      </c>
      <c r="I18" s="6"/>
      <c r="J18" s="6"/>
    </row>
    <row r="19" spans="1:10" ht="15.75" customHeight="1" x14ac:dyDescent="0.25">
      <c r="A19" s="64" t="s">
        <v>80</v>
      </c>
      <c r="B19" s="65"/>
      <c r="C19" s="66"/>
      <c r="D19" s="7"/>
      <c r="E19" s="7"/>
      <c r="F19" s="7"/>
      <c r="G19" s="7"/>
      <c r="H19" s="41">
        <f>ROUND(H18*20%,2)</f>
        <v>181934.75</v>
      </c>
      <c r="I19" s="6"/>
      <c r="J19" s="6"/>
    </row>
    <row r="20" spans="1:10" ht="15.75" customHeight="1" x14ac:dyDescent="0.25">
      <c r="A20" s="50" t="s">
        <v>89</v>
      </c>
      <c r="B20" s="51"/>
      <c r="C20" s="52"/>
      <c r="D20" s="7"/>
      <c r="E20" s="7"/>
      <c r="F20" s="7"/>
      <c r="G20" s="7"/>
      <c r="H20" s="41">
        <f>H18+H19</f>
        <v>1091608.49</v>
      </c>
      <c r="I20" s="6"/>
      <c r="J20" s="6"/>
    </row>
    <row r="23" spans="1:10" x14ac:dyDescent="0.25">
      <c r="B23" t="s">
        <v>83</v>
      </c>
      <c r="D23" s="24"/>
      <c r="E23" s="24"/>
      <c r="G23" t="s">
        <v>92</v>
      </c>
    </row>
    <row r="26" spans="1:10" x14ac:dyDescent="0.25">
      <c r="A26" t="s">
        <v>87</v>
      </c>
      <c r="B26" t="s">
        <v>91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68</v>
      </c>
      <c r="B2" s="53"/>
      <c r="C2" s="53"/>
      <c r="E2" s="47" t="str">
        <f>IF(F10&lt;100000,Исходный!B22,IF(F10&gt;100000,Исходный!B25))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69</v>
      </c>
      <c r="B3" s="54"/>
      <c r="C3" s="54"/>
      <c r="E3" s="46" t="str">
        <f>IF(F10&lt;100000,Исходный!B23,IF(F10&gt;100000,Исходный!B26))</f>
        <v>______________________________В.Г.Серадский</v>
      </c>
      <c r="F3" s="46"/>
      <c r="G3" s="46"/>
      <c r="H3" s="46"/>
    </row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H24</f>
        <v>120000.00135081468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50" t="s">
        <v>6</v>
      </c>
      <c r="B21" s="51"/>
      <c r="C21" s="51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50" t="s">
        <v>81</v>
      </c>
      <c r="B22" s="51"/>
      <c r="C22" s="52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4" t="s">
        <v>80</v>
      </c>
      <c r="B23" s="65"/>
      <c r="C23" s="66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50" t="s">
        <v>23</v>
      </c>
      <c r="B24" s="51"/>
      <c r="C24" s="52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8:H8"/>
    <mergeCell ref="A2:C2"/>
    <mergeCell ref="A3:C3"/>
    <mergeCell ref="E1:H1"/>
    <mergeCell ref="E2:H2"/>
    <mergeCell ref="E3:H3"/>
    <mergeCell ref="A5:H5"/>
    <mergeCell ref="A7:H7"/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17.25" customHeight="1" x14ac:dyDescent="0.25">
      <c r="A2" s="53" t="s">
        <v>66</v>
      </c>
      <c r="B2" s="53"/>
      <c r="C2" s="53"/>
      <c r="E2" s="47" t="str">
        <f>IF(F10&lt;100000,Исходный!B22,IF(F10&gt;100000,Исходный!B25))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67</v>
      </c>
      <c r="B3" s="54"/>
      <c r="C3" s="54"/>
      <c r="E3" s="46" t="str">
        <f>IF(F10&lt;100000,Исходный!B23,IF(F10&gt;100000,Исходный!B26))</f>
        <v>______________________________В.Г.Серадский</v>
      </c>
      <c r="F3" s="46"/>
      <c r="G3" s="46"/>
      <c r="H3" s="46"/>
    </row>
    <row r="4" spans="1:11" ht="11.25" customHeight="1" x14ac:dyDescent="0.25"/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6" spans="1:11" ht="12" customHeight="1" x14ac:dyDescent="0.25"/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9" spans="1:11" ht="6.75" customHeight="1" x14ac:dyDescent="0.25"/>
    <row r="10" spans="1:11" x14ac:dyDescent="0.25">
      <c r="D10" s="16" t="s">
        <v>24</v>
      </c>
      <c r="E10" s="16"/>
      <c r="F10" s="55">
        <f>H26</f>
        <v>104070.1</v>
      </c>
      <c r="G10" s="55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50" t="s">
        <v>6</v>
      </c>
      <c r="B24" s="51"/>
      <c r="C24" s="51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50" t="s">
        <v>22</v>
      </c>
      <c r="B25" s="51"/>
      <c r="C25" s="52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50" t="s">
        <v>23</v>
      </c>
      <c r="B26" s="51"/>
      <c r="C26" s="52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25:C25"/>
    <mergeCell ref="A26:C26"/>
    <mergeCell ref="F10:G10"/>
    <mergeCell ref="A12:A13"/>
    <mergeCell ref="B12:B13"/>
    <mergeCell ref="C12:C13"/>
    <mergeCell ref="D12:H12"/>
    <mergeCell ref="A24:C24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57</v>
      </c>
      <c r="B2" s="53"/>
      <c r="C2" s="53"/>
      <c r="E2" s="47" t="str">
        <f>IF(F10&lt;100000,Исходный!B22,IF(F10&gt;100000,Исходный!B25))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58</v>
      </c>
      <c r="B3" s="54"/>
      <c r="C3" s="54"/>
      <c r="E3" s="46" t="str">
        <f>IF(F10&lt;100000,Исходный!B23,IF(F10&gt;100000,Исходный!B26))</f>
        <v>______________________________В.Г.Серадский</v>
      </c>
      <c r="F3" s="46"/>
      <c r="G3" s="46"/>
      <c r="H3" s="46"/>
    </row>
    <row r="5" spans="1:11" ht="28.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H31</f>
        <v>1125250.9481600001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50" t="s">
        <v>6</v>
      </c>
      <c r="B29" s="51"/>
      <c r="C29" s="51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50" t="s">
        <v>22</v>
      </c>
      <c r="B30" s="51"/>
      <c r="C30" s="52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50" t="s">
        <v>23</v>
      </c>
      <c r="B31" s="51"/>
      <c r="C31" s="52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30:C30"/>
    <mergeCell ref="A31:C31"/>
    <mergeCell ref="F10:G10"/>
    <mergeCell ref="A12:A13"/>
    <mergeCell ref="B12:B13"/>
    <mergeCell ref="C12:C13"/>
    <mergeCell ref="D12:H12"/>
    <mergeCell ref="A29:C29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76</v>
      </c>
      <c r="B2" s="53"/>
      <c r="C2" s="53"/>
      <c r="E2" s="47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47"/>
      <c r="G2" s="47"/>
      <c r="H2" s="47"/>
    </row>
    <row r="3" spans="1:11" x14ac:dyDescent="0.25">
      <c r="A3" s="54" t="s">
        <v>77</v>
      </c>
      <c r="B3" s="54"/>
      <c r="C3" s="54"/>
      <c r="E3" s="46" t="str">
        <f>IF(F10&lt;100000,Исходный!B23,IF(F10&gt;100000,Исходный!B26))</f>
        <v>_________________________В.А.Фомин</v>
      </c>
      <c r="F3" s="46"/>
      <c r="G3" s="46"/>
      <c r="H3" s="46"/>
    </row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6" spans="1:11" ht="9.75" customHeight="1" x14ac:dyDescent="0.25"/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9" spans="1:11" ht="10.5" customHeight="1" x14ac:dyDescent="0.25"/>
    <row r="10" spans="1:11" x14ac:dyDescent="0.25">
      <c r="D10" s="16" t="s">
        <v>24</v>
      </c>
      <c r="E10" s="16"/>
      <c r="F10" s="55">
        <f>H39</f>
        <v>26652.896000000001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50" t="s">
        <v>6</v>
      </c>
      <c r="B37" s="51"/>
      <c r="C37" s="51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50" t="s">
        <v>22</v>
      </c>
      <c r="B38" s="51"/>
      <c r="C38" s="52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50" t="s">
        <v>23</v>
      </c>
      <c r="B39" s="51"/>
      <c r="C39" s="52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E1:H1"/>
    <mergeCell ref="E3:H3"/>
    <mergeCell ref="F10:G10"/>
    <mergeCell ref="A7:H7"/>
    <mergeCell ref="A8:H8"/>
    <mergeCell ref="A2:C2"/>
    <mergeCell ref="A3:C3"/>
    <mergeCell ref="A37:C37"/>
    <mergeCell ref="A38:C38"/>
    <mergeCell ref="A39:C39"/>
    <mergeCell ref="A5:H5"/>
    <mergeCell ref="E2:H2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2020-10-30T08:11:38Z</cp:lastPrinted>
  <dcterms:created xsi:type="dcterms:W3CDTF">2015-09-28T09:43:35Z</dcterms:created>
  <dcterms:modified xsi:type="dcterms:W3CDTF">2021-08-10T06:35:24Z</dcterms:modified>
</cp:coreProperties>
</file>