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\Рабочий стол\ОБЪЕКТЫ\КОНКУРС (АМОРТИЗАЦИЯ)\Закольцовки 2018\Кольцевой 26 Бакинский комиссаров\Конкурс на СМР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данные'!$24:$24</definedName>
    <definedName name="_xlnm.Print_Titles" localSheetId="0">'Мои данные'!$24:$24</definedName>
  </definedNames>
  <calcPr calcId="152511"/>
</workbook>
</file>

<file path=xl/calcChain.xml><?xml version="1.0" encoding="utf-8"?>
<calcChain xmlns="http://schemas.openxmlformats.org/spreadsheetml/2006/main">
  <c r="J16" i="8" l="1"/>
  <c r="G16" i="8"/>
  <c r="J14" i="8"/>
  <c r="G14" i="8"/>
  <c r="J13" i="8"/>
  <c r="G13" i="8"/>
  <c r="J12" i="8"/>
  <c r="G12" i="8"/>
  <c r="J15" i="8"/>
  <c r="G15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6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9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19" authorId="5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9" authorId="2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88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0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0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<sst xmlns="http://schemas.openxmlformats.org/spreadsheetml/2006/main" count="337" uniqueCount="312">
  <si>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</si>
  <si>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</si>
  <si>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</si>
  <si>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</si>
  <si>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</si>
  <si>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</si>
  <si>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</si>
  <si>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</si>
  <si>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</si>
  <si>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</si>
  <si>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</si>
  <si>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</si>
  <si>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</si>
  <si>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</si>
  <si>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</si>
  <si>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</si>
  <si>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</si>
  <si>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</si>
  <si>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</si>
  <si>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</si>
  <si>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</si>
  <si>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Стройка:Кольцевой газопровод низкого давления от ул. 26 Бакинских Комиссаров до ул. Барнаульская в Металлургическом районе г. Челябинска</t>
  </si>
  <si>
    <t>Объект:Кольцевой газопровод низкого давления от ул. 26 Бакинских Комиссаров до ул. Барнаульская в Металлургическом районе г. Челябинска</t>
  </si>
  <si>
    <t>Составлена в базисных ценах на 01.2000 г. и текущих ценах на 2 квартал 2019.</t>
  </si>
  <si>
    <t>Составил:  _________________ /Инженер-сметчик   Саблина А. А./</t>
  </si>
  <si>
    <t>Проверил:  _________________ /Главный инженер проекта   Старикова Е.Ю./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</si>
  <si>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</si>
  <si>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</si>
  <si>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0,425
42,5/100</t>
  </si>
  <si>
    <t>ТЕР01-02-057-02
Разработка грунта вручную в траншеях глубиной до 2 м без креплений с откосами, группа грунтов: 2
100 м3 грунта</t>
  </si>
  <si>
    <t>0,104
10,4/100</t>
  </si>
  <si>
    <t>ТЕР01-01-003-15
Разработка грунта в отвал экскаваторами &lt;драглайн&gt; или &lt;обратная лопата&gt; с ковшом вместимостью 0,5 (0,5-0,63) м3, группа грунтов 3
1000 м3 грунта</t>
  </si>
  <si>
    <t>0,0585
(62,9-4,4)/1000</t>
  </si>
  <si>
    <t>4605,55
_____
610,91</t>
  </si>
  <si>
    <t>269
_____
36</t>
  </si>
  <si>
    <t>1630
_____
482</t>
  </si>
  <si>
    <t>ТЕР01-02-057-03
Подчистка дна траншеи приямков. Разработка грунта вручную в траншеях глубиной до 2 м без креплений с откосами, группа грунтов: 3
100 м3 грунта</t>
  </si>
  <si>
    <t>0,044
4,4/100</t>
  </si>
  <si>
    <t>ТЕР01-01-003-14
Разработка грунта в отвал экскаваторами «драглайн» или «обратная лопата» с ковшом вместимостью: 0,5 (0,5-0,63) м3, группа грунтов 2
1000 м3 грунта</t>
  </si>
  <si>
    <t>0,0098
9,8/1000</t>
  </si>
  <si>
    <t>3631,75
_____
481,74</t>
  </si>
  <si>
    <t>36
_____
5</t>
  </si>
  <si>
    <t>215
_____
64</t>
  </si>
  <si>
    <t>ТЕР23-01-001-01
Устройство основания под трубопроводы: песчаного н=0,1м
10 м3 основания
144,41 = 1 431,41 - 11 x 117,00</t>
  </si>
  <si>
    <t>0,4
4/10</t>
  </si>
  <si>
    <t>39,04
_____
4,26</t>
  </si>
  <si>
    <t>16
_____
2</t>
  </si>
  <si>
    <t>74
_____
23</t>
  </si>
  <si>
    <t>ТЕР01-02-061-02
Засыпка вручную траншей, пазух котлованов и ям, (песком на н= 0.2 м) группа грунтов: 2
100 м3 грунта</t>
  </si>
  <si>
    <t>0,134
13,4/100</t>
  </si>
  <si>
    <t>ТЕР01-02-061-02
Засыпка вручную траншей, пазух котлованов и ям, (песком котлованов на врезках, у крана и на пересечении с коммуникациями) группа грунтов: 2
100 м3 грунта</t>
  </si>
  <si>
    <t>0,529
52,9/100</t>
  </si>
  <si>
    <t>ТССЦ-408-0122
Песок природный для строительных работ средний
м3</t>
  </si>
  <si>
    <t>77,33
(4+13,4+52,9)*1,1</t>
  </si>
  <si>
    <t xml:space="preserve">
_____
117</t>
  </si>
  <si>
    <t xml:space="preserve">
_____
9048</t>
  </si>
  <si>
    <t xml:space="preserve">
_____
26888</t>
  </si>
  <si>
    <t>ТЕР23-01-001-02
Устройство основания под трубопроводы: щебеночного
10 м3 основания</t>
  </si>
  <si>
    <t>0,068
(0,08+0,6)/10</t>
  </si>
  <si>
    <t>105,37
_____
1562,5</t>
  </si>
  <si>
    <t>56,89
_____
6,2</t>
  </si>
  <si>
    <t>7
_____
106</t>
  </si>
  <si>
    <t>97
_____
539</t>
  </si>
  <si>
    <t>18
_____
6</t>
  </si>
  <si>
    <t>ТССЦ-408-0022
Щебень из природного камня для строительных работ марка 400, фракция 10-20 мм
м3</t>
  </si>
  <si>
    <t>0,748
(0,08+0,6)*1,1</t>
  </si>
  <si>
    <t xml:space="preserve">
_____
125</t>
  </si>
  <si>
    <t xml:space="preserve">
_____
94</t>
  </si>
  <si>
    <t xml:space="preserve">
_____
475</t>
  </si>
  <si>
    <t>ТЕР01-01-033-03
Засыпка траншей и котлованов с перемещением грунта до 5 м бульдозерами мощностью: 59 кВт (80 л.с.), группа грунтов 3
1000 м3 грунта</t>
  </si>
  <si>
    <t>0,0553
55,3/1000</t>
  </si>
  <si>
    <t>739,81
_____
145,25</t>
  </si>
  <si>
    <t>41
_____
8</t>
  </si>
  <si>
    <t>360
_____
108</t>
  </si>
  <si>
    <t>ТССЦ-408-0072
Материалы из отсевов дробления осадочных горных пород для строительных работ II класса, фракция до 20 мм, марка 300,200
м3</t>
  </si>
  <si>
    <t>60,83
55,3*1.1</t>
  </si>
  <si>
    <t xml:space="preserve">
_____
104</t>
  </si>
  <si>
    <t xml:space="preserve">
_____
6326</t>
  </si>
  <si>
    <t xml:space="preserve">
_____
22395</t>
  </si>
  <si>
    <t>ТЕР01-02-005-02
Уплотнение грунта пневматическими трамбовками, группа грунтов: 3-4
100 м3 уплотненного грунта</t>
  </si>
  <si>
    <t>0,553
55,3/100</t>
  </si>
  <si>
    <t>238,66
_____
44,14</t>
  </si>
  <si>
    <t>132
_____
24</t>
  </si>
  <si>
    <t>885
_____
329</t>
  </si>
  <si>
    <t>ТССЦпг-01-01-01-039
Погрузочные работы при автомобильных перевозках: грунта растительного слоя (земля, перегной)
1 т груза</t>
  </si>
  <si>
    <t>244,92
125,6*1,95</t>
  </si>
  <si>
    <t>ТЕР01-01-016-02
Работа на отвале, группа грунтов: 2-3
1000 м3 грунта</t>
  </si>
  <si>
    <t>0,1256
125,6/1000</t>
  </si>
  <si>
    <t>35,99
_____
4,88</t>
  </si>
  <si>
    <t>357,63
_____
64,83</t>
  </si>
  <si>
    <t>45
_____
8</t>
  </si>
  <si>
    <t>61
_____
3</t>
  </si>
  <si>
    <t>368
_____
110</t>
  </si>
  <si>
    <t>ТССЦпг-03-21-01-020
Перевозка грузов автомобилями-самосвалами грузоподъемностью 10 т, работающих вне карьера, на расстояние: до 20 км I класс груза
1 т груза</t>
  </si>
  <si>
    <t>Раздел 2. ПРОКЛАДКА СТАЛЬНЫХ   УЧАСТКОВ  ГАЗОПРОВОДА  НИЗКОГО ДАВЛЕНИЯ</t>
  </si>
  <si>
    <t>Прокладка  газопровода   Ф 159х5,0 мм</t>
  </si>
  <si>
    <t>ТЕР24-02-030-04
Укладка в траншею изолированных стальных газопроводов условным диаметром: до 150 мм
100 м трубопровода
2 389,84 = 21 528,33 - 101 x 189,49</t>
  </si>
  <si>
    <t>0,62
62/100</t>
  </si>
  <si>
    <t>491,79
_____
23,04</t>
  </si>
  <si>
    <t>1875,01
_____
184,69</t>
  </si>
  <si>
    <t>305
_____
14</t>
  </si>
  <si>
    <t>1163
_____
115</t>
  </si>
  <si>
    <t>4108
_____
109</t>
  </si>
  <si>
    <t>6327
_____
1544</t>
  </si>
  <si>
    <t>ТССЦ-103-0177
Трубы стальные электросварные прямошовные со снятой фаской из стали марок БСт2кп-БСт4кп и БСт2пс-БСт4пс наружный диаметр 159 мм, толщина стенки 5 мм
м</t>
  </si>
  <si>
    <t>62,62
62*1,01</t>
  </si>
  <si>
    <t xml:space="preserve">
_____
124</t>
  </si>
  <si>
    <t xml:space="preserve">
_____
7765</t>
  </si>
  <si>
    <t xml:space="preserve">
_____
49728</t>
  </si>
  <si>
    <t>ТЕР24-02-021-01
Изоляция комбинированным мастично-ленточным материалом типа ленты &lt;Лиам&gt; газопроводов диаметром 159 мм
1 м2</t>
  </si>
  <si>
    <t>31
0,5*62</t>
  </si>
  <si>
    <t>23,4
_____
180,68</t>
  </si>
  <si>
    <t>88,16
_____
14,3</t>
  </si>
  <si>
    <t>725
_____
5601</t>
  </si>
  <si>
    <t>2733
_____
443</t>
  </si>
  <si>
    <t>9773
_____
18942</t>
  </si>
  <si>
    <t>15486
_____
5976</t>
  </si>
  <si>
    <t>Прокладка  газопровода   Ф57х3.5 мм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</si>
  <si>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</si>
  <si>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0,018
1,8/100</t>
  </si>
  <si>
    <t>227,93
_____
4,03</t>
  </si>
  <si>
    <t>919,84
_____
102,06</t>
  </si>
  <si>
    <t>17
_____
2</t>
  </si>
  <si>
    <t>55
_____
1</t>
  </si>
  <si>
    <t>95
_____
25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</si>
  <si>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</si>
  <si>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1,818
1,8*1,01</t>
  </si>
  <si>
    <t xml:space="preserve">
_____
30,2</t>
  </si>
  <si>
    <t xml:space="preserve">
_____
55</t>
  </si>
  <si>
    <t xml:space="preserve">
_____
351</t>
  </si>
  <si>
    <t>ТЕР24-02-021-01
Изоляция комбинированным мастично-ленточным материалом типа ленты &lt;Лиам&gt; газопроводов диаметром 57 мм
1 м2</t>
  </si>
  <si>
    <t>0,324
0.18*1,8</t>
  </si>
  <si>
    <t>8
_____
58</t>
  </si>
  <si>
    <t>29
_____
5</t>
  </si>
  <si>
    <t>102
_____
198</t>
  </si>
  <si>
    <t>162
_____
62</t>
  </si>
  <si>
    <t>ТЕР22-03-001-05
Установка фасонных частей стальных сварных диаметром: 100-250 мм
1 т фасонных частей
17 726,43 = 31 686,43 - 1 x 13 960,00</t>
  </si>
  <si>
    <t>0,049914
(6,7*7+0,6*2+1,5+2*0,157)/1000</t>
  </si>
  <si>
    <t>4960,28
_____
959,4</t>
  </si>
  <si>
    <t>11806,75
_____
1684,6</t>
  </si>
  <si>
    <t>248
_____
48</t>
  </si>
  <si>
    <t>589
_____
84</t>
  </si>
  <si>
    <t>3337
_____
395</t>
  </si>
  <si>
    <t>3760
_____
1133</t>
  </si>
  <si>
    <t>ТССЦ-507-1995
Отводы 90 град. с радиусом кривизны R=1,5 Ду на Ру до 16 МПа (160 кгс/см2), диаметром условного прохода 150 мм, наружным диаметром 159 мм, толщиной стенки 5 мм
шт.</t>
  </si>
  <si>
    <t xml:space="preserve">
_____
192</t>
  </si>
  <si>
    <t xml:space="preserve">
_____
1344</t>
  </si>
  <si>
    <t xml:space="preserve">
_____
5590</t>
  </si>
  <si>
    <t>ТССЦ-507-1974
Отводы 90 град. с радиусом кривизны R=1,5 Ду на Ру до 16 МПа (160 кгс/см2), диаметром условного прохода 50 мм, наружным диаметром 57 мм, толщиной стенки 3,5 мм (Применительно)
шт.</t>
  </si>
  <si>
    <t xml:space="preserve">
_____
22,8</t>
  </si>
  <si>
    <t xml:space="preserve">
_____
46</t>
  </si>
  <si>
    <t xml:space="preserve">
_____
199</t>
  </si>
  <si>
    <t>ТССЦ-507-2316
Переходы концентрические на Ру до 16 МПа (160 кгс/см2) диаметром условного прохода 150х50 мм, наружным диаметром и толщиной стенки 159х4,5-57х3 мм
шт.</t>
  </si>
  <si>
    <t xml:space="preserve">
_____
106</t>
  </si>
  <si>
    <t xml:space="preserve">
_____
221</t>
  </si>
  <si>
    <t>ТССЦ-103-1009
Фасонные стальные сварные части, диаметр до 800 мм
т</t>
  </si>
  <si>
    <t>0,000314
(2*0,157)/1000</t>
  </si>
  <si>
    <t xml:space="preserve">
_____
13960</t>
  </si>
  <si>
    <t xml:space="preserve">
_____
4</t>
  </si>
  <si>
    <t xml:space="preserve">
_____
38</t>
  </si>
  <si>
    <t>Установка стального крана LD Ф 150 мм  - 1 шт.</t>
  </si>
  <si>
    <t>ТЕР07-02-002-01
Установка опор из плит диаметром : до 1000 мм
100 м3 сборных железобетонных конструкций</t>
  </si>
  <si>
    <t>0,00096
(0,2*0,6*0,8) / 100</t>
  </si>
  <si>
    <t>6209,33
_____
1971,5</t>
  </si>
  <si>
    <t>26393,11
_____
2739,52</t>
  </si>
  <si>
    <t>6
_____
2</t>
  </si>
  <si>
    <t>25
_____
3</t>
  </si>
  <si>
    <t>80
_____
11</t>
  </si>
  <si>
    <t>148
_____
35</t>
  </si>
  <si>
    <t>ТССЦ-403-3120
Плиты железобетонные покрытий, перекрытий и днищ
м3</t>
  </si>
  <si>
    <t>0,096
0,2*0,6*0,8</t>
  </si>
  <si>
    <t xml:space="preserve">
_____
2211,43</t>
  </si>
  <si>
    <t xml:space="preserve">
_____
212</t>
  </si>
  <si>
    <t xml:space="preserve">
_____
1197</t>
  </si>
  <si>
    <t>ТЕР24-02-071-06
Установка шарового крана Ф 150 мм подземной установки, с ковером (ПРИМЕНИТЕЛЬНО)
1 гидрозатвор
613,90 = 2 940,01 - 0,82 x 93,40 - 1 x 1 560,00 - 1 x 305,52 - 2 x 192,00</t>
  </si>
  <si>
    <t>107,72
_____
237,5</t>
  </si>
  <si>
    <t>268,68
_____
15,68</t>
  </si>
  <si>
    <t>108
_____
237</t>
  </si>
  <si>
    <t>269
_____
16</t>
  </si>
  <si>
    <t>1452
_____
1488</t>
  </si>
  <si>
    <t>1292
_____
211</t>
  </si>
  <si>
    <t>Прайс ООО «Про-Инжиниринг»
Кран шаровой полнопроходной (с удлиненным шпинделем для подземной установки) с изоляцией "усиленного типа" по ГОСТ9.602-2016, DN 150 мм PN 2,5 МПа. Высота штока от оси крана h=2100 мм цена:  48920/6,31*1,05=8140,41 руб.
шт</t>
  </si>
  <si>
    <t xml:space="preserve">
_____
8140,41</t>
  </si>
  <si>
    <t xml:space="preserve">
_____
8140</t>
  </si>
  <si>
    <t xml:space="preserve">
_____
51366</t>
  </si>
  <si>
    <t>Прайс ООО «Про-Инжиниринг»
Т-ключ 27-Ду100-200/150 цена:  1541,67/6,31*1,05=256,54 руб.
шт</t>
  </si>
  <si>
    <t xml:space="preserve">
_____
256,54</t>
  </si>
  <si>
    <t xml:space="preserve">
_____
257</t>
  </si>
  <si>
    <t xml:space="preserve">
_____
1619</t>
  </si>
  <si>
    <t>ТЕР24-02-081-01
Укладка продувочных газопроводов Ф38х3.0 мм, (Применительно)
1 установка
341,98 = 437,71 - 1 x 95,73</t>
  </si>
  <si>
    <t>18,31
_____
251,87</t>
  </si>
  <si>
    <t>71,8
_____
4,08</t>
  </si>
  <si>
    <t>37
_____
503</t>
  </si>
  <si>
    <t>144
_____
8</t>
  </si>
  <si>
    <t>494
_____
3030</t>
  </si>
  <si>
    <t>780
_____
110</t>
  </si>
  <si>
    <t>ТССЦ-103-0134
Трубы стальные электросварные прямошовные со снятой фаской из стали марок БСт2кп-БСт4кп и БСт2пс-БСт4пс наружный диаметр 38 мм, толщина стенки 3 мм (Применительно)
м</t>
  </si>
  <si>
    <t xml:space="preserve">
_____
17,9</t>
  </si>
  <si>
    <t xml:space="preserve">
_____
64</t>
  </si>
  <si>
    <t xml:space="preserve">
_____
412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</si>
  <si>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</si>
  <si>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0,432
0,12*3,6</t>
  </si>
  <si>
    <t>10
_____
78</t>
  </si>
  <si>
    <t>38
_____
6</t>
  </si>
  <si>
    <t>136
_____
264</t>
  </si>
  <si>
    <t>216
_____
83</t>
  </si>
  <si>
    <t>ТЕР24-02-051-01
Монтаж задвижки стальной  для надземной установки на газопроводах из труб условным диаметром: 32 мм (Применительно)
1 задвижка
211,83 = 493,69 - 5,8 x 21,70 - 2 x 35,00 - 4 x 21,50</t>
  </si>
  <si>
    <t>77,36
_____
33,22</t>
  </si>
  <si>
    <t>155
_____
66</t>
  </si>
  <si>
    <t>2084
_____
336</t>
  </si>
  <si>
    <t>Прайс ООО «АЛСО»
Кран шаровой  комбинированный  (приварка/муфта), PN 4 МПа; DN 32 мм;  КШ.К.GAS.032.040-01,    1961/1,20/6,31*1,05=271,93 руб.
шт</t>
  </si>
  <si>
    <t xml:space="preserve">
_____
271,93</t>
  </si>
  <si>
    <t xml:space="preserve">
_____
544</t>
  </si>
  <si>
    <t xml:space="preserve">
_____
3432</t>
  </si>
  <si>
    <t>ТЕР11-01-002-09
Устройство бетонной отмостки вокруг коверов
1 м3 подстилающего слоя</t>
  </si>
  <si>
    <t>38,8
_____
9,08</t>
  </si>
  <si>
    <t>47
_____
11</t>
  </si>
  <si>
    <t>628
_____
55</t>
  </si>
  <si>
    <t>ТССЦ-401-0025
Бетон тяжелый, крупность заполнителя более 40 мм, класс В12,5 (М150)
м3</t>
  </si>
  <si>
    <t xml:space="preserve">
_____
578</t>
  </si>
  <si>
    <t xml:space="preserve">
_____
707</t>
  </si>
  <si>
    <t xml:space="preserve">
_____
3491</t>
  </si>
  <si>
    <t>Установка табличек- указателей</t>
  </si>
  <si>
    <t>ТЕР27-09-012-01
Установка табличек
100 знаков</t>
  </si>
  <si>
    <t>0,05
5/100</t>
  </si>
  <si>
    <t>743,82
_____
489,12</t>
  </si>
  <si>
    <t>37
_____
25</t>
  </si>
  <si>
    <t>502
_____
166</t>
  </si>
  <si>
    <t>ТССЦ-101-4306
Знаки дорожные на оцинкованной подоснове со световозвращающей пленкой информационные, размером 200х300 мм, тип 6.13, двухсторонние
шт.</t>
  </si>
  <si>
    <t xml:space="preserve">
_____
99,9</t>
  </si>
  <si>
    <t xml:space="preserve">
_____
500</t>
  </si>
  <si>
    <t xml:space="preserve">
_____
1690</t>
  </si>
  <si>
    <t>Раздел 3. УСТАНОВКА КОНТАКТНОГО УСТРОЙСТВА  по С. 5.905-17.07 СЗК 31.00</t>
  </si>
  <si>
    <t>ТЕР24-02-110-01
Установка и монтаж контрольно-измерительного пункта, электрода сравнения и датчика потенциала на газопроводах городов и поселков
1 контрольно-измерительный пункт
348,77 = 467,77 - 1 x 119,00</t>
  </si>
  <si>
    <t>81,32
_____
241,74</t>
  </si>
  <si>
    <t>81
_____
242</t>
  </si>
  <si>
    <t>1096
_____
1540</t>
  </si>
  <si>
    <t>Прайс Компания ООО "ЗНГА Анодъ"
Стойка контрольно-измерительного пункта СКИП-Г, прайс Компания ООО "ЗНГА Анодъ" цена: 4500/1,20/6,31*1,05=624,01 руб
шт</t>
  </si>
  <si>
    <t xml:space="preserve">
_____
624,01</t>
  </si>
  <si>
    <t xml:space="preserve">
_____
624</t>
  </si>
  <si>
    <t xml:space="preserve">
_____
3938</t>
  </si>
  <si>
    <t>Прайс Компания ООО "ЗНГА Анодъ"
Электрод сравнения ЭНЕС-4М., прайс Компания ООО "ЗНГА Анодъ" . цена : 11000/1,20/6,31*1,05=1525,36 руб
шт</t>
  </si>
  <si>
    <t xml:space="preserve">
_____
1525,36</t>
  </si>
  <si>
    <t xml:space="preserve">
_____
1525</t>
  </si>
  <si>
    <t xml:space="preserve">
_____
9625</t>
  </si>
  <si>
    <t>ТЕРм08-02-472-03
Проводник заземляющий скрыто из стали полосовой сечением 5х30 мм2.по СЗК 31.00 СБ
100 м</t>
  </si>
  <si>
    <t>0,025
2,5/100</t>
  </si>
  <si>
    <t>183,11
_____
83,66</t>
  </si>
  <si>
    <t>186,87
_____
8,98</t>
  </si>
  <si>
    <t>5
_____
1</t>
  </si>
  <si>
    <t>62
_____
8</t>
  </si>
  <si>
    <t>28
_____
3</t>
  </si>
  <si>
    <t>ТССЦ-101-3721
Сталь полосовая 5х30 мм,
т</t>
  </si>
  <si>
    <t>0,002945
1,178*2,5/1000</t>
  </si>
  <si>
    <t xml:space="preserve">
_____
6620</t>
  </si>
  <si>
    <t xml:space="preserve">
_____
19</t>
  </si>
  <si>
    <t xml:space="preserve">
_____
140</t>
  </si>
  <si>
    <t>ТССЦ-101-1714
Болты с гайками и шайбами строительные
т</t>
  </si>
  <si>
    <t>8E-5
0,04*2/1000</t>
  </si>
  <si>
    <t xml:space="preserve">
_____
17290</t>
  </si>
  <si>
    <t xml:space="preserve">
_____
1</t>
  </si>
  <si>
    <t xml:space="preserve">
_____
6</t>
  </si>
  <si>
    <t>Раздел 4. ИСПЫТАНИЯ ГАЗОПРОВОДА  НИЗКОГО ДАВЛЕНИЯ</t>
  </si>
  <si>
    <t>ТЕРм39-02-015-09
Гаммаграфический контроль трубопровода через две стенки, ф 159 мм.
1 снимок</t>
  </si>
  <si>
    <t>17,96
_____
11,1</t>
  </si>
  <si>
    <t>180
_____
111</t>
  </si>
  <si>
    <t>2421
_____
265</t>
  </si>
  <si>
    <t>ТЕРм39-02-015-02
Гаммаграфический контроль трубопровода через две стенки,  ф 38  мм. (Применительно)
1 снимок</t>
  </si>
  <si>
    <t>14,7
_____
5,66</t>
  </si>
  <si>
    <t>29
_____
11</t>
  </si>
  <si>
    <t>396
_____
27</t>
  </si>
  <si>
    <t>ТЕР13-08-007-01
Проверка состояния изоляционного покрытия подземных газопроводов. (Применительно) Проверка качества резинового покрытия
100 м2 поверхности</t>
  </si>
  <si>
    <t>0,33496
(0,5*62+0,18*1,8+0,12*3,6+0,69*2+0,18*2)/100</t>
  </si>
  <si>
    <t>ТЕР24-02-121-03
Монтаж инвентарного узла для очистки и испытания газопровода, условный диаметр газопровода: до 150 мм
1 узел</t>
  </si>
  <si>
    <t>112,54
_____
61,7</t>
  </si>
  <si>
    <t>113
_____
61</t>
  </si>
  <si>
    <t>1517
_____
214</t>
  </si>
  <si>
    <t>ТЕР24-02-120-03
Очистка полости трубопровода продувкой воздухом, условный диаметр газопровода: до 150 мм
100 м трубопровода</t>
  </si>
  <si>
    <t>0,672
67,2/100</t>
  </si>
  <si>
    <t>18,83
_____
3,65</t>
  </si>
  <si>
    <t>13
_____
2</t>
  </si>
  <si>
    <t>85
_____
33</t>
  </si>
  <si>
    <t>ТЕР24-02-123-03
Подъем давления при испытании воздухом газопроводов высокого давления (до 0,6 МПа) условным диаметром: до 200 мм
100 м газопровода</t>
  </si>
  <si>
    <t>13,94
_____
1,46</t>
  </si>
  <si>
    <t>9
_____
1</t>
  </si>
  <si>
    <t>64
_____
13</t>
  </si>
  <si>
    <t>ТЕР24-02-124-01
Выдержка под давлением до 0,6 МПа при испытании на прочность и герметичность стальных газопроводов условным диаметром 50-300 мм
1 участок испытания газопровода</t>
  </si>
  <si>
    <t>798,21
_____
85,12</t>
  </si>
  <si>
    <t>798
_____
85</t>
  </si>
  <si>
    <t>5391
_____
1147</t>
  </si>
  <si>
    <t>Итого прямые затраты по смете</t>
  </si>
  <si>
    <t>4352
_____
44556</t>
  </si>
  <si>
    <t>12924
_____
853</t>
  </si>
  <si>
    <t>58651
_____
210392</t>
  </si>
  <si>
    <t>70549
_____
11497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</si>
  <si>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</si>
  <si>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</si>
  <si>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46-50)</t>
  </si>
  <si>
    <t xml:space="preserve">
_____
58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</si>
  <si>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</si>
  <si>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</si>
  <si>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</si>
  <si>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</si>
  <si>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</si>
  <si>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</si>
  <si>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</si>
  <si>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</si>
  <si>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</si>
  <si>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</si>
  <si>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</si>
  <si>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 xml:space="preserve">на газопровод низкого давления </t>
  </si>
  <si>
    <t>ЛОКАЛЬНАЯ СМЕТА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</si>
</sst>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3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09"/>
  <sheetViews>
    <sheetView showGridLines="0" tabSelected="1" workbookViewId="0">
      <selection activeCell="A7" sqref="A7:U7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6" s="4" customFormat="1" ht="12" x14ac:dyDescent="0.2">
      <c r="A2" s="2"/>
      <c r="B2" s="3"/>
      <c r="C2" s="3"/>
      <c r="D2" s="3"/>
    </row>
    <row r="3" spans="1:26" s="4" customFormat="1" ht="12" x14ac:dyDescent="0.2">
      <c r="A3" s="5" t="s">
        <v>21</v>
      </c>
      <c r="B3" s="3"/>
      <c r="C3" s="3"/>
      <c r="D3" s="3"/>
    </row>
    <row r="4" spans="1:26" s="4" customFormat="1" ht="12" x14ac:dyDescent="0.2">
      <c r="A4" s="2"/>
      <c r="B4" s="3"/>
      <c r="C4" s="3"/>
      <c r="D4" s="3"/>
    </row>
    <row r="5" spans="1:26" s="4" customFormat="1" ht="12" x14ac:dyDescent="0.2">
      <c r="A5" s="5" t="s">
        <v>22</v>
      </c>
      <c r="B5" s="3"/>
      <c r="C5" s="3"/>
      <c r="D5" s="3"/>
    </row>
    <row r="6" spans="1:26" s="4" customFormat="1" ht="15" x14ac:dyDescent="0.25">
      <c r="A6" s="50" t="s">
        <v>311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6" s="4" customFormat="1" ht="12" x14ac:dyDescent="0.2">
      <c r="A7" s="51" t="s">
        <v>18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6" s="4" customFormat="1" ht="12" x14ac:dyDescent="0.2">
      <c r="A8" s="51" t="s">
        <v>310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6" s="4" customFormat="1" ht="12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6" s="4" customFormat="1" ht="12" x14ac:dyDescent="0.2"/>
    <row r="11" spans="1:26" s="4" customFormat="1" ht="12" x14ac:dyDescent="0.2">
      <c r="G11" s="53" t="s">
        <v>16</v>
      </c>
      <c r="H11" s="54"/>
      <c r="I11" s="55"/>
      <c r="J11" s="53" t="s">
        <v>17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</row>
    <row r="12" spans="1:26" s="4" customFormat="1" x14ac:dyDescent="0.2">
      <c r="D12" s="2" t="s">
        <v>1</v>
      </c>
      <c r="G12" s="59">
        <f>71118/1000</f>
        <v>71.117999999999995</v>
      </c>
      <c r="H12" s="60"/>
      <c r="I12" s="6" t="s">
        <v>2</v>
      </c>
      <c r="J12" s="61">
        <f>443663/1000</f>
        <v>443.66300000000001</v>
      </c>
      <c r="K12" s="62"/>
      <c r="L12" s="7"/>
      <c r="M12" s="7"/>
      <c r="N12" s="7"/>
      <c r="O12" s="7"/>
      <c r="P12" s="7"/>
      <c r="Q12" s="7"/>
      <c r="R12" s="7"/>
      <c r="S12" s="7"/>
      <c r="T12" s="7"/>
      <c r="U12" s="6" t="s">
        <v>2</v>
      </c>
    </row>
    <row r="13" spans="1:26" s="4" customFormat="1" x14ac:dyDescent="0.2">
      <c r="D13" s="8" t="s">
        <v>19</v>
      </c>
      <c r="F13" s="9"/>
      <c r="G13" s="59">
        <f>0/1000</f>
        <v>0</v>
      </c>
      <c r="H13" s="60"/>
      <c r="I13" s="6" t="s">
        <v>2</v>
      </c>
      <c r="J13" s="61">
        <f>0/1000</f>
        <v>0</v>
      </c>
      <c r="K13" s="62"/>
      <c r="L13" s="7"/>
      <c r="M13" s="7"/>
      <c r="N13" s="7"/>
      <c r="O13" s="7"/>
      <c r="P13" s="7"/>
      <c r="Q13" s="7"/>
      <c r="R13" s="7"/>
      <c r="S13" s="7"/>
      <c r="T13" s="7"/>
      <c r="U13" s="6" t="s">
        <v>2</v>
      </c>
    </row>
    <row r="14" spans="1:26" s="4" customFormat="1" x14ac:dyDescent="0.2">
      <c r="D14" s="8" t="s">
        <v>20</v>
      </c>
      <c r="F14" s="9"/>
      <c r="G14" s="59">
        <f>915/1000</f>
        <v>0.91500000000000004</v>
      </c>
      <c r="H14" s="60"/>
      <c r="I14" s="6" t="s">
        <v>2</v>
      </c>
      <c r="J14" s="61">
        <f>7498/1000</f>
        <v>7.4980000000000002</v>
      </c>
      <c r="K14" s="62"/>
      <c r="L14" s="7"/>
      <c r="M14" s="7"/>
      <c r="N14" s="7"/>
      <c r="O14" s="7"/>
      <c r="P14" s="7"/>
      <c r="Q14" s="7"/>
      <c r="R14" s="7"/>
      <c r="S14" s="7"/>
      <c r="T14" s="7"/>
      <c r="U14" s="6" t="s">
        <v>2</v>
      </c>
    </row>
    <row r="15" spans="1:26" s="4" customFormat="1" x14ac:dyDescent="0.2">
      <c r="D15" s="2" t="s">
        <v>3</v>
      </c>
      <c r="G15" s="59">
        <f>(V15+V16)/1000</f>
        <v>0.45593</v>
      </c>
      <c r="H15" s="60"/>
      <c r="I15" s="6" t="s">
        <v>4</v>
      </c>
      <c r="J15" s="61">
        <f>(W15+W16)/1000</f>
        <v>0.45593</v>
      </c>
      <c r="K15" s="62"/>
      <c r="L15" s="7"/>
      <c r="M15" s="7"/>
      <c r="N15" s="7"/>
      <c r="O15" s="7"/>
      <c r="P15" s="7"/>
      <c r="Q15" s="7"/>
      <c r="R15" s="7"/>
      <c r="S15" s="7"/>
      <c r="T15" s="7"/>
      <c r="U15" s="6" t="s">
        <v>4</v>
      </c>
      <c r="V15" s="10">
        <v>396.63</v>
      </c>
      <c r="W15" s="11">
        <v>396.63</v>
      </c>
      <c r="X15" s="24">
        <v>5205</v>
      </c>
      <c r="Y15" s="24">
        <v>5637</v>
      </c>
      <c r="Z15" s="24">
        <v>3649</v>
      </c>
    </row>
    <row r="16" spans="1:26" s="4" customFormat="1" x14ac:dyDescent="0.2">
      <c r="D16" s="2" t="s">
        <v>5</v>
      </c>
      <c r="G16" s="59">
        <f>5205/1000</f>
        <v>5.2050000000000001</v>
      </c>
      <c r="H16" s="60"/>
      <c r="I16" s="6" t="s">
        <v>2</v>
      </c>
      <c r="J16" s="61">
        <f>70148/1000</f>
        <v>70.147999999999996</v>
      </c>
      <c r="K16" s="62"/>
      <c r="L16" s="7"/>
      <c r="M16" s="7"/>
      <c r="N16" s="7"/>
      <c r="O16" s="7"/>
      <c r="P16" s="7"/>
      <c r="Q16" s="7"/>
      <c r="R16" s="7"/>
      <c r="S16" s="7"/>
      <c r="T16" s="7"/>
      <c r="U16" s="6" t="s">
        <v>2</v>
      </c>
      <c r="V16" s="10">
        <v>59.3</v>
      </c>
      <c r="W16" s="11">
        <v>59.3</v>
      </c>
      <c r="X16" s="25">
        <v>70148</v>
      </c>
      <c r="Y16" s="25">
        <v>64750</v>
      </c>
      <c r="Z16" s="25">
        <v>39264</v>
      </c>
    </row>
    <row r="17" spans="1:21" s="4" customFormat="1" ht="12" x14ac:dyDescent="0.2">
      <c r="F17" s="3"/>
      <c r="G17" s="12"/>
      <c r="H17" s="12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</row>
    <row r="18" spans="1:21" s="4" customFormat="1" ht="12" x14ac:dyDescent="0.2">
      <c r="B18" s="3"/>
      <c r="C18" s="3"/>
      <c r="D18" s="3"/>
      <c r="F18" s="9"/>
      <c r="G18" s="15"/>
      <c r="H18" s="15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6"/>
    </row>
    <row r="19" spans="1:21" s="4" customFormat="1" ht="12" x14ac:dyDescent="0.2">
      <c r="A19" s="27" t="s">
        <v>23</v>
      </c>
    </row>
    <row r="20" spans="1:21" s="4" customFormat="1" thickBot="1" x14ac:dyDescent="0.25">
      <c r="A20" s="18"/>
    </row>
    <row r="21" spans="1:21" s="20" customFormat="1" ht="27" customHeight="1" thickBot="1" x14ac:dyDescent="0.25">
      <c r="A21" s="56" t="s">
        <v>6</v>
      </c>
      <c r="B21" s="56" t="s">
        <v>7</v>
      </c>
      <c r="C21" s="56" t="s">
        <v>8</v>
      </c>
      <c r="D21" s="57" t="s">
        <v>9</v>
      </c>
      <c r="E21" s="57"/>
      <c r="F21" s="57"/>
      <c r="G21" s="57" t="s">
        <v>10</v>
      </c>
      <c r="H21" s="57"/>
      <c r="I21" s="57"/>
      <c r="J21" s="57" t="s">
        <v>11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s="20" customFormat="1" ht="22.5" customHeight="1" thickBot="1" x14ac:dyDescent="0.25">
      <c r="A22" s="56"/>
      <c r="B22" s="56"/>
      <c r="C22" s="56"/>
      <c r="D22" s="58" t="s">
        <v>0</v>
      </c>
      <c r="E22" s="19" t="s">
        <v>12</v>
      </c>
      <c r="F22" s="19" t="s">
        <v>13</v>
      </c>
      <c r="G22" s="58" t="s">
        <v>0</v>
      </c>
      <c r="H22" s="19" t="s">
        <v>12</v>
      </c>
      <c r="I22" s="19" t="s">
        <v>13</v>
      </c>
      <c r="J22" s="58" t="s">
        <v>0</v>
      </c>
      <c r="K22" s="19" t="s">
        <v>12</v>
      </c>
      <c r="L22" s="19"/>
      <c r="M22" s="19"/>
      <c r="N22" s="19"/>
      <c r="O22" s="19"/>
      <c r="P22" s="19"/>
      <c r="Q22" s="19"/>
      <c r="R22" s="19"/>
      <c r="S22" s="19"/>
      <c r="T22" s="19"/>
      <c r="U22" s="19" t="s">
        <v>13</v>
      </c>
    </row>
    <row r="23" spans="1:21" s="20" customFormat="1" ht="22.5" customHeight="1" thickBot="1" x14ac:dyDescent="0.25">
      <c r="A23" s="56"/>
      <c r="B23" s="56"/>
      <c r="C23" s="56"/>
      <c r="D23" s="58"/>
      <c r="E23" s="19" t="s">
        <v>14</v>
      </c>
      <c r="F23" s="19" t="s">
        <v>15</v>
      </c>
      <c r="G23" s="58"/>
      <c r="H23" s="19" t="s">
        <v>14</v>
      </c>
      <c r="I23" s="19" t="s">
        <v>15</v>
      </c>
      <c r="J23" s="58"/>
      <c r="K23" s="19" t="s">
        <v>14</v>
      </c>
      <c r="L23" s="19"/>
      <c r="M23" s="19"/>
      <c r="N23" s="19"/>
      <c r="O23" s="19"/>
      <c r="P23" s="19"/>
      <c r="Q23" s="19"/>
      <c r="R23" s="19"/>
      <c r="S23" s="19"/>
      <c r="T23" s="19"/>
      <c r="U23" s="19" t="s">
        <v>15</v>
      </c>
    </row>
    <row r="24" spans="1:21" s="3" customFormat="1" x14ac:dyDescent="0.2">
      <c r="A24" s="28">
        <v>1</v>
      </c>
      <c r="B24" s="28">
        <v>2</v>
      </c>
      <c r="C24" s="28">
        <v>3</v>
      </c>
      <c r="D24" s="29">
        <v>4</v>
      </c>
      <c r="E24" s="28">
        <v>5</v>
      </c>
      <c r="F24" s="28">
        <v>6</v>
      </c>
      <c r="G24" s="29">
        <v>7</v>
      </c>
      <c r="H24" s="28">
        <v>8</v>
      </c>
      <c r="I24" s="28">
        <v>9</v>
      </c>
      <c r="J24" s="29">
        <v>10</v>
      </c>
      <c r="K24" s="28">
        <v>11</v>
      </c>
      <c r="L24" s="28"/>
      <c r="M24" s="28"/>
      <c r="N24" s="28"/>
      <c r="O24" s="28"/>
      <c r="P24" s="28"/>
      <c r="Q24" s="28"/>
      <c r="R24" s="28"/>
      <c r="S24" s="28"/>
      <c r="T24" s="28"/>
      <c r="U24" s="28">
        <v>12</v>
      </c>
    </row>
    <row r="25" spans="1:21" s="21" customFormat="1" ht="21" customHeight="1" x14ac:dyDescent="0.2">
      <c r="A25" s="48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s="21" customFormat="1" ht="60" x14ac:dyDescent="0.2">
      <c r="A26" s="30">
        <v>1</v>
      </c>
      <c r="B26" s="31" t="s">
        <v>27</v>
      </c>
      <c r="C26" s="32" t="s">
        <v>28</v>
      </c>
      <c r="D26" s="33">
        <v>2445.2800000000002</v>
      </c>
      <c r="E26" s="34">
        <v>2445.2800000000002</v>
      </c>
      <c r="F26" s="33"/>
      <c r="G26" s="33">
        <v>1039</v>
      </c>
      <c r="H26" s="33">
        <v>1039</v>
      </c>
      <c r="I26" s="33"/>
      <c r="J26" s="33">
        <v>14009</v>
      </c>
      <c r="K26" s="34">
        <v>14009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s="21" customFormat="1" ht="60" x14ac:dyDescent="0.2">
      <c r="A27" s="30">
        <v>2</v>
      </c>
      <c r="B27" s="31" t="s">
        <v>29</v>
      </c>
      <c r="C27" s="32" t="s">
        <v>30</v>
      </c>
      <c r="D27" s="33">
        <v>1518.44</v>
      </c>
      <c r="E27" s="34">
        <v>1518.44</v>
      </c>
      <c r="F27" s="33"/>
      <c r="G27" s="33">
        <v>158</v>
      </c>
      <c r="H27" s="33">
        <v>158</v>
      </c>
      <c r="I27" s="33"/>
      <c r="J27" s="33">
        <v>2129</v>
      </c>
      <c r="K27" s="34">
        <v>2129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s="21" customFormat="1" ht="84" x14ac:dyDescent="0.2">
      <c r="A28" s="30">
        <v>3</v>
      </c>
      <c r="B28" s="31" t="s">
        <v>31</v>
      </c>
      <c r="C28" s="32" t="s">
        <v>32</v>
      </c>
      <c r="D28" s="33">
        <v>4775.4399999999996</v>
      </c>
      <c r="E28" s="34">
        <v>169.89</v>
      </c>
      <c r="F28" s="33" t="s">
        <v>33</v>
      </c>
      <c r="G28" s="33">
        <v>279</v>
      </c>
      <c r="H28" s="33">
        <v>10</v>
      </c>
      <c r="I28" s="33" t="s">
        <v>34</v>
      </c>
      <c r="J28" s="33">
        <v>1764</v>
      </c>
      <c r="K28" s="34">
        <v>134</v>
      </c>
      <c r="L28" s="34"/>
      <c r="M28" s="34"/>
      <c r="N28" s="34"/>
      <c r="O28" s="34"/>
      <c r="P28" s="34"/>
      <c r="Q28" s="34"/>
      <c r="R28" s="34"/>
      <c r="S28" s="34"/>
      <c r="T28" s="34"/>
      <c r="U28" s="34" t="s">
        <v>35</v>
      </c>
    </row>
    <row r="29" spans="1:21" s="21" customFormat="1" ht="72" x14ac:dyDescent="0.2">
      <c r="A29" s="30">
        <v>4</v>
      </c>
      <c r="B29" s="31" t="s">
        <v>36</v>
      </c>
      <c r="C29" s="32" t="s">
        <v>37</v>
      </c>
      <c r="D29" s="33">
        <v>2445.2800000000002</v>
      </c>
      <c r="E29" s="34">
        <v>2445.2800000000002</v>
      </c>
      <c r="F29" s="33"/>
      <c r="G29" s="33">
        <v>108</v>
      </c>
      <c r="H29" s="33">
        <v>108</v>
      </c>
      <c r="I29" s="33"/>
      <c r="J29" s="33">
        <v>1450</v>
      </c>
      <c r="K29" s="34">
        <v>1450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s="21" customFormat="1" ht="84" x14ac:dyDescent="0.2">
      <c r="A30" s="30">
        <v>5</v>
      </c>
      <c r="B30" s="31" t="s">
        <v>38</v>
      </c>
      <c r="C30" s="32" t="s">
        <v>39</v>
      </c>
      <c r="D30" s="33">
        <v>3765.55</v>
      </c>
      <c r="E30" s="34">
        <v>133.80000000000001</v>
      </c>
      <c r="F30" s="33" t="s">
        <v>40</v>
      </c>
      <c r="G30" s="33">
        <v>37</v>
      </c>
      <c r="H30" s="33">
        <v>1</v>
      </c>
      <c r="I30" s="33" t="s">
        <v>41</v>
      </c>
      <c r="J30" s="33">
        <v>233</v>
      </c>
      <c r="K30" s="34">
        <v>18</v>
      </c>
      <c r="L30" s="34"/>
      <c r="M30" s="34"/>
      <c r="N30" s="34"/>
      <c r="O30" s="34"/>
      <c r="P30" s="34"/>
      <c r="Q30" s="34"/>
      <c r="R30" s="34"/>
      <c r="S30" s="34"/>
      <c r="T30" s="34"/>
      <c r="U30" s="34" t="s">
        <v>42</v>
      </c>
    </row>
    <row r="31" spans="1:21" s="21" customFormat="1" ht="60" x14ac:dyDescent="0.2">
      <c r="A31" s="30">
        <v>6</v>
      </c>
      <c r="B31" s="31" t="s">
        <v>43</v>
      </c>
      <c r="C31" s="32" t="s">
        <v>44</v>
      </c>
      <c r="D31" s="33">
        <v>144.41</v>
      </c>
      <c r="E31" s="34">
        <v>105.37</v>
      </c>
      <c r="F31" s="33" t="s">
        <v>45</v>
      </c>
      <c r="G31" s="33">
        <v>58</v>
      </c>
      <c r="H31" s="33">
        <v>42</v>
      </c>
      <c r="I31" s="33" t="s">
        <v>46</v>
      </c>
      <c r="J31" s="33">
        <v>642</v>
      </c>
      <c r="K31" s="34">
        <v>568</v>
      </c>
      <c r="L31" s="34"/>
      <c r="M31" s="34"/>
      <c r="N31" s="34"/>
      <c r="O31" s="34"/>
      <c r="P31" s="34"/>
      <c r="Q31" s="34"/>
      <c r="R31" s="34"/>
      <c r="S31" s="34"/>
      <c r="T31" s="34"/>
      <c r="U31" s="34" t="s">
        <v>47</v>
      </c>
    </row>
    <row r="32" spans="1:21" s="21" customFormat="1" ht="60" x14ac:dyDescent="0.2">
      <c r="A32" s="30">
        <v>7</v>
      </c>
      <c r="B32" s="31" t="s">
        <v>48</v>
      </c>
      <c r="C32" s="32" t="s">
        <v>49</v>
      </c>
      <c r="D32" s="33">
        <v>921.46</v>
      </c>
      <c r="E32" s="34">
        <v>921.46</v>
      </c>
      <c r="F32" s="33"/>
      <c r="G32" s="33">
        <v>123</v>
      </c>
      <c r="H32" s="33">
        <v>123</v>
      </c>
      <c r="I32" s="33"/>
      <c r="J32" s="33">
        <v>1665</v>
      </c>
      <c r="K32" s="34">
        <v>1665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s="21" customFormat="1" ht="72" x14ac:dyDescent="0.2">
      <c r="A33" s="30">
        <v>8</v>
      </c>
      <c r="B33" s="31" t="s">
        <v>50</v>
      </c>
      <c r="C33" s="32" t="s">
        <v>51</v>
      </c>
      <c r="D33" s="33">
        <v>921.46</v>
      </c>
      <c r="E33" s="34">
        <v>921.46</v>
      </c>
      <c r="F33" s="33"/>
      <c r="G33" s="33">
        <v>487</v>
      </c>
      <c r="H33" s="33">
        <v>487</v>
      </c>
      <c r="I33" s="33"/>
      <c r="J33" s="33">
        <v>6573</v>
      </c>
      <c r="K33" s="34">
        <v>6573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s="21" customFormat="1" ht="48" x14ac:dyDescent="0.2">
      <c r="A34" s="30">
        <v>9</v>
      </c>
      <c r="B34" s="31" t="s">
        <v>52</v>
      </c>
      <c r="C34" s="32" t="s">
        <v>53</v>
      </c>
      <c r="D34" s="33">
        <v>117</v>
      </c>
      <c r="E34" s="34" t="s">
        <v>54</v>
      </c>
      <c r="F34" s="33"/>
      <c r="G34" s="33">
        <v>9048</v>
      </c>
      <c r="H34" s="33" t="s">
        <v>55</v>
      </c>
      <c r="I34" s="33"/>
      <c r="J34" s="33">
        <v>26888</v>
      </c>
      <c r="K34" s="34" t="s">
        <v>56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1:21" s="21" customFormat="1" ht="48" x14ac:dyDescent="0.2">
      <c r="A35" s="30">
        <v>10</v>
      </c>
      <c r="B35" s="31" t="s">
        <v>57</v>
      </c>
      <c r="C35" s="32" t="s">
        <v>58</v>
      </c>
      <c r="D35" s="33">
        <v>1724.76</v>
      </c>
      <c r="E35" s="34" t="s">
        <v>59</v>
      </c>
      <c r="F35" s="33" t="s">
        <v>60</v>
      </c>
      <c r="G35" s="33">
        <v>117</v>
      </c>
      <c r="H35" s="33" t="s">
        <v>61</v>
      </c>
      <c r="I35" s="33">
        <v>4</v>
      </c>
      <c r="J35" s="33">
        <v>654</v>
      </c>
      <c r="K35" s="34" t="s">
        <v>62</v>
      </c>
      <c r="L35" s="34"/>
      <c r="M35" s="34"/>
      <c r="N35" s="34"/>
      <c r="O35" s="34"/>
      <c r="P35" s="34"/>
      <c r="Q35" s="34"/>
      <c r="R35" s="34"/>
      <c r="S35" s="34"/>
      <c r="T35" s="34"/>
      <c r="U35" s="34" t="s">
        <v>63</v>
      </c>
    </row>
    <row r="36" spans="1:21" s="21" customFormat="1" ht="60" x14ac:dyDescent="0.2">
      <c r="A36" s="30">
        <v>11</v>
      </c>
      <c r="B36" s="31" t="s">
        <v>64</v>
      </c>
      <c r="C36" s="32" t="s">
        <v>65</v>
      </c>
      <c r="D36" s="33">
        <v>125</v>
      </c>
      <c r="E36" s="34" t="s">
        <v>66</v>
      </c>
      <c r="F36" s="33"/>
      <c r="G36" s="33">
        <v>94</v>
      </c>
      <c r="H36" s="33" t="s">
        <v>67</v>
      </c>
      <c r="I36" s="33"/>
      <c r="J36" s="33">
        <v>475</v>
      </c>
      <c r="K36" s="34" t="s">
        <v>68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</row>
    <row r="37" spans="1:21" s="21" customFormat="1" ht="72" x14ac:dyDescent="0.2">
      <c r="A37" s="30">
        <v>12</v>
      </c>
      <c r="B37" s="31" t="s">
        <v>69</v>
      </c>
      <c r="C37" s="32" t="s">
        <v>70</v>
      </c>
      <c r="D37" s="33">
        <v>739.81</v>
      </c>
      <c r="E37" s="34"/>
      <c r="F37" s="33" t="s">
        <v>71</v>
      </c>
      <c r="G37" s="33">
        <v>41</v>
      </c>
      <c r="H37" s="33"/>
      <c r="I37" s="33" t="s">
        <v>72</v>
      </c>
      <c r="J37" s="33">
        <v>360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 t="s">
        <v>73</v>
      </c>
    </row>
    <row r="38" spans="1:21" s="21" customFormat="1" ht="72" x14ac:dyDescent="0.2">
      <c r="A38" s="30">
        <v>13</v>
      </c>
      <c r="B38" s="31" t="s">
        <v>74</v>
      </c>
      <c r="C38" s="32" t="s">
        <v>75</v>
      </c>
      <c r="D38" s="33">
        <v>104</v>
      </c>
      <c r="E38" s="34" t="s">
        <v>76</v>
      </c>
      <c r="F38" s="33"/>
      <c r="G38" s="33">
        <v>6326</v>
      </c>
      <c r="H38" s="33" t="s">
        <v>77</v>
      </c>
      <c r="I38" s="33"/>
      <c r="J38" s="33">
        <v>22395</v>
      </c>
      <c r="K38" s="34" t="s">
        <v>78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s="21" customFormat="1" ht="48" x14ac:dyDescent="0.2">
      <c r="A39" s="30">
        <v>14</v>
      </c>
      <c r="B39" s="31" t="s">
        <v>79</v>
      </c>
      <c r="C39" s="32" t="s">
        <v>80</v>
      </c>
      <c r="D39" s="33">
        <v>399.93</v>
      </c>
      <c r="E39" s="34">
        <v>161.27000000000001</v>
      </c>
      <c r="F39" s="33" t="s">
        <v>81</v>
      </c>
      <c r="G39" s="33">
        <v>221</v>
      </c>
      <c r="H39" s="33">
        <v>89</v>
      </c>
      <c r="I39" s="33" t="s">
        <v>82</v>
      </c>
      <c r="J39" s="33">
        <v>2088</v>
      </c>
      <c r="K39" s="34">
        <v>1203</v>
      </c>
      <c r="L39" s="34"/>
      <c r="M39" s="34"/>
      <c r="N39" s="34"/>
      <c r="O39" s="34"/>
      <c r="P39" s="34"/>
      <c r="Q39" s="34"/>
      <c r="R39" s="34"/>
      <c r="S39" s="34"/>
      <c r="T39" s="34"/>
      <c r="U39" s="34" t="s">
        <v>83</v>
      </c>
    </row>
    <row r="40" spans="1:21" s="21" customFormat="1" ht="60" x14ac:dyDescent="0.2">
      <c r="A40" s="30">
        <v>15</v>
      </c>
      <c r="B40" s="31" t="s">
        <v>84</v>
      </c>
      <c r="C40" s="32" t="s">
        <v>85</v>
      </c>
      <c r="D40" s="33">
        <v>4.9800000000000004</v>
      </c>
      <c r="E40" s="34"/>
      <c r="F40" s="33">
        <v>4.9800000000000004</v>
      </c>
      <c r="G40" s="33">
        <v>1220</v>
      </c>
      <c r="H40" s="33"/>
      <c r="I40" s="33">
        <v>1220</v>
      </c>
      <c r="J40" s="33">
        <v>9001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>
        <v>9001</v>
      </c>
    </row>
    <row r="41" spans="1:21" s="21" customFormat="1" ht="36" x14ac:dyDescent="0.2">
      <c r="A41" s="30">
        <v>16</v>
      </c>
      <c r="B41" s="31" t="s">
        <v>86</v>
      </c>
      <c r="C41" s="32" t="s">
        <v>87</v>
      </c>
      <c r="D41" s="33">
        <v>398.5</v>
      </c>
      <c r="E41" s="34" t="s">
        <v>88</v>
      </c>
      <c r="F41" s="33" t="s">
        <v>89</v>
      </c>
      <c r="G41" s="33">
        <v>50</v>
      </c>
      <c r="H41" s="33">
        <v>5</v>
      </c>
      <c r="I41" s="33" t="s">
        <v>90</v>
      </c>
      <c r="J41" s="33">
        <v>432</v>
      </c>
      <c r="K41" s="34" t="s">
        <v>91</v>
      </c>
      <c r="L41" s="34"/>
      <c r="M41" s="34"/>
      <c r="N41" s="34"/>
      <c r="O41" s="34"/>
      <c r="P41" s="34"/>
      <c r="Q41" s="34"/>
      <c r="R41" s="34"/>
      <c r="S41" s="34"/>
      <c r="T41" s="34"/>
      <c r="U41" s="34" t="s">
        <v>92</v>
      </c>
    </row>
    <row r="42" spans="1:21" s="21" customFormat="1" ht="72" x14ac:dyDescent="0.2">
      <c r="A42" s="35">
        <v>17</v>
      </c>
      <c r="B42" s="36" t="s">
        <v>93</v>
      </c>
      <c r="C42" s="37" t="s">
        <v>85</v>
      </c>
      <c r="D42" s="38">
        <v>19.11</v>
      </c>
      <c r="E42" s="39"/>
      <c r="F42" s="38">
        <v>19.11</v>
      </c>
      <c r="G42" s="38">
        <v>4680</v>
      </c>
      <c r="H42" s="38"/>
      <c r="I42" s="38">
        <v>4680</v>
      </c>
      <c r="J42" s="38">
        <v>21989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>
        <v>21989</v>
      </c>
    </row>
    <row r="43" spans="1:21" s="21" customFormat="1" ht="21" customHeight="1" x14ac:dyDescent="0.2">
      <c r="A43" s="48" t="s">
        <v>94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s="21" customFormat="1" ht="17.850000000000001" customHeight="1" x14ac:dyDescent="0.2">
      <c r="A44" s="46" t="s">
        <v>95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s="21" customFormat="1" ht="72" x14ac:dyDescent="0.2">
      <c r="A45" s="30">
        <v>18</v>
      </c>
      <c r="B45" s="31" t="s">
        <v>96</v>
      </c>
      <c r="C45" s="32" t="s">
        <v>97</v>
      </c>
      <c r="D45" s="33">
        <v>2389.84</v>
      </c>
      <c r="E45" s="34" t="s">
        <v>98</v>
      </c>
      <c r="F45" s="33" t="s">
        <v>99</v>
      </c>
      <c r="G45" s="33">
        <v>1482</v>
      </c>
      <c r="H45" s="33" t="s">
        <v>100</v>
      </c>
      <c r="I45" s="33" t="s">
        <v>101</v>
      </c>
      <c r="J45" s="33">
        <v>10544</v>
      </c>
      <c r="K45" s="34" t="s">
        <v>102</v>
      </c>
      <c r="L45" s="34"/>
      <c r="M45" s="34"/>
      <c r="N45" s="34"/>
      <c r="O45" s="34"/>
      <c r="P45" s="34"/>
      <c r="Q45" s="34"/>
      <c r="R45" s="34"/>
      <c r="S45" s="34"/>
      <c r="T45" s="34"/>
      <c r="U45" s="34" t="s">
        <v>103</v>
      </c>
    </row>
    <row r="46" spans="1:21" s="21" customFormat="1" ht="84" x14ac:dyDescent="0.2">
      <c r="A46" s="30">
        <v>19</v>
      </c>
      <c r="B46" s="31" t="s">
        <v>104</v>
      </c>
      <c r="C46" s="32" t="s">
        <v>105</v>
      </c>
      <c r="D46" s="33">
        <v>124</v>
      </c>
      <c r="E46" s="34" t="s">
        <v>106</v>
      </c>
      <c r="F46" s="33"/>
      <c r="G46" s="33">
        <v>7765</v>
      </c>
      <c r="H46" s="33" t="s">
        <v>107</v>
      </c>
      <c r="I46" s="33"/>
      <c r="J46" s="33">
        <v>49728</v>
      </c>
      <c r="K46" s="34" t="s">
        <v>108</v>
      </c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s="21" customFormat="1" ht="72" x14ac:dyDescent="0.2">
      <c r="A47" s="30">
        <v>20</v>
      </c>
      <c r="B47" s="31" t="s">
        <v>109</v>
      </c>
      <c r="C47" s="32" t="s">
        <v>110</v>
      </c>
      <c r="D47" s="33">
        <v>292.24</v>
      </c>
      <c r="E47" s="34" t="s">
        <v>111</v>
      </c>
      <c r="F47" s="33" t="s">
        <v>112</v>
      </c>
      <c r="G47" s="33">
        <v>9059</v>
      </c>
      <c r="H47" s="33" t="s">
        <v>113</v>
      </c>
      <c r="I47" s="33" t="s">
        <v>114</v>
      </c>
      <c r="J47" s="33">
        <v>44201</v>
      </c>
      <c r="K47" s="34" t="s">
        <v>115</v>
      </c>
      <c r="L47" s="34"/>
      <c r="M47" s="34"/>
      <c r="N47" s="34"/>
      <c r="O47" s="34"/>
      <c r="P47" s="34"/>
      <c r="Q47" s="34"/>
      <c r="R47" s="34"/>
      <c r="S47" s="34"/>
      <c r="T47" s="34"/>
      <c r="U47" s="34" t="s">
        <v>116</v>
      </c>
    </row>
    <row r="48" spans="1:21" s="21" customFormat="1" ht="17.850000000000001" customHeight="1" x14ac:dyDescent="0.2">
      <c r="A48" s="46" t="s">
        <v>117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</row>
    <row r="49" spans="1:21" s="21" customFormat="1" ht="72" x14ac:dyDescent="0.2">
      <c r="A49" s="30">
        <v>21</v>
      </c>
      <c r="B49" s="31" t="s">
        <v>118</v>
      </c>
      <c r="C49" s="32" t="s">
        <v>119</v>
      </c>
      <c r="D49" s="33">
        <v>1151.8</v>
      </c>
      <c r="E49" s="34" t="s">
        <v>120</v>
      </c>
      <c r="F49" s="33" t="s">
        <v>121</v>
      </c>
      <c r="G49" s="33">
        <v>21</v>
      </c>
      <c r="H49" s="33">
        <v>4</v>
      </c>
      <c r="I49" s="33" t="s">
        <v>122</v>
      </c>
      <c r="J49" s="33">
        <v>151</v>
      </c>
      <c r="K49" s="34" t="s">
        <v>123</v>
      </c>
      <c r="L49" s="34"/>
      <c r="M49" s="34"/>
      <c r="N49" s="34"/>
      <c r="O49" s="34"/>
      <c r="P49" s="34"/>
      <c r="Q49" s="34"/>
      <c r="R49" s="34"/>
      <c r="S49" s="34"/>
      <c r="T49" s="34"/>
      <c r="U49" s="34" t="s">
        <v>124</v>
      </c>
    </row>
    <row r="50" spans="1:21" s="21" customFormat="1" ht="84" x14ac:dyDescent="0.2">
      <c r="A50" s="30">
        <v>22</v>
      </c>
      <c r="B50" s="31" t="s">
        <v>125</v>
      </c>
      <c r="C50" s="32" t="s">
        <v>126</v>
      </c>
      <c r="D50" s="33">
        <v>30.2</v>
      </c>
      <c r="E50" s="34" t="s">
        <v>127</v>
      </c>
      <c r="F50" s="33"/>
      <c r="G50" s="33">
        <v>55</v>
      </c>
      <c r="H50" s="33" t="s">
        <v>128</v>
      </c>
      <c r="I50" s="33"/>
      <c r="J50" s="33">
        <v>351</v>
      </c>
      <c r="K50" s="34" t="s">
        <v>129</v>
      </c>
      <c r="L50" s="34"/>
      <c r="M50" s="34"/>
      <c r="N50" s="34"/>
      <c r="O50" s="34"/>
      <c r="P50" s="34"/>
      <c r="Q50" s="34"/>
      <c r="R50" s="34"/>
      <c r="S50" s="34"/>
      <c r="T50" s="34"/>
      <c r="U50" s="34"/>
    </row>
    <row r="51" spans="1:21" s="21" customFormat="1" ht="60" x14ac:dyDescent="0.2">
      <c r="A51" s="30">
        <v>23</v>
      </c>
      <c r="B51" s="31" t="s">
        <v>130</v>
      </c>
      <c r="C51" s="32" t="s">
        <v>131</v>
      </c>
      <c r="D51" s="33">
        <v>292.24</v>
      </c>
      <c r="E51" s="34" t="s">
        <v>111</v>
      </c>
      <c r="F51" s="33" t="s">
        <v>112</v>
      </c>
      <c r="G51" s="33">
        <v>95</v>
      </c>
      <c r="H51" s="33" t="s">
        <v>132</v>
      </c>
      <c r="I51" s="33" t="s">
        <v>133</v>
      </c>
      <c r="J51" s="33">
        <v>462</v>
      </c>
      <c r="K51" s="34" t="s">
        <v>134</v>
      </c>
      <c r="L51" s="34"/>
      <c r="M51" s="34"/>
      <c r="N51" s="34"/>
      <c r="O51" s="34"/>
      <c r="P51" s="34"/>
      <c r="Q51" s="34"/>
      <c r="R51" s="34"/>
      <c r="S51" s="34"/>
      <c r="T51" s="34"/>
      <c r="U51" s="34" t="s">
        <v>135</v>
      </c>
    </row>
    <row r="52" spans="1:21" s="21" customFormat="1" ht="60" x14ac:dyDescent="0.2">
      <c r="A52" s="30">
        <v>24</v>
      </c>
      <c r="B52" s="31" t="s">
        <v>136</v>
      </c>
      <c r="C52" s="32" t="s">
        <v>137</v>
      </c>
      <c r="D52" s="33">
        <v>17726.43</v>
      </c>
      <c r="E52" s="34" t="s">
        <v>138</v>
      </c>
      <c r="F52" s="33" t="s">
        <v>139</v>
      </c>
      <c r="G52" s="33">
        <v>885</v>
      </c>
      <c r="H52" s="33" t="s">
        <v>140</v>
      </c>
      <c r="I52" s="33" t="s">
        <v>141</v>
      </c>
      <c r="J52" s="33">
        <v>7492</v>
      </c>
      <c r="K52" s="34" t="s">
        <v>142</v>
      </c>
      <c r="L52" s="34"/>
      <c r="M52" s="34"/>
      <c r="N52" s="34"/>
      <c r="O52" s="34"/>
      <c r="P52" s="34"/>
      <c r="Q52" s="34"/>
      <c r="R52" s="34"/>
      <c r="S52" s="34"/>
      <c r="T52" s="34"/>
      <c r="U52" s="34" t="s">
        <v>143</v>
      </c>
    </row>
    <row r="53" spans="1:21" s="21" customFormat="1" ht="84" x14ac:dyDescent="0.2">
      <c r="A53" s="30">
        <v>25</v>
      </c>
      <c r="B53" s="31" t="s">
        <v>144</v>
      </c>
      <c r="C53" s="32">
        <v>7</v>
      </c>
      <c r="D53" s="33">
        <v>192</v>
      </c>
      <c r="E53" s="34" t="s">
        <v>145</v>
      </c>
      <c r="F53" s="33"/>
      <c r="G53" s="33">
        <v>1344</v>
      </c>
      <c r="H53" s="33" t="s">
        <v>146</v>
      </c>
      <c r="I53" s="33"/>
      <c r="J53" s="33">
        <v>5590</v>
      </c>
      <c r="K53" s="34" t="s">
        <v>147</v>
      </c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s="21" customFormat="1" ht="84" x14ac:dyDescent="0.2">
      <c r="A54" s="30">
        <v>26</v>
      </c>
      <c r="B54" s="31" t="s">
        <v>148</v>
      </c>
      <c r="C54" s="32">
        <v>2</v>
      </c>
      <c r="D54" s="33">
        <v>22.8</v>
      </c>
      <c r="E54" s="34" t="s">
        <v>149</v>
      </c>
      <c r="F54" s="33"/>
      <c r="G54" s="33">
        <v>46</v>
      </c>
      <c r="H54" s="33" t="s">
        <v>150</v>
      </c>
      <c r="I54" s="33"/>
      <c r="J54" s="33">
        <v>199</v>
      </c>
      <c r="K54" s="34" t="s">
        <v>151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</row>
    <row r="55" spans="1:21" s="21" customFormat="1" ht="84" x14ac:dyDescent="0.2">
      <c r="A55" s="30">
        <v>27</v>
      </c>
      <c r="B55" s="31" t="s">
        <v>152</v>
      </c>
      <c r="C55" s="32">
        <v>1</v>
      </c>
      <c r="D55" s="33">
        <v>106</v>
      </c>
      <c r="E55" s="34" t="s">
        <v>153</v>
      </c>
      <c r="F55" s="33"/>
      <c r="G55" s="33">
        <v>106</v>
      </c>
      <c r="H55" s="33" t="s">
        <v>153</v>
      </c>
      <c r="I55" s="33"/>
      <c r="J55" s="33">
        <v>221</v>
      </c>
      <c r="K55" s="34" t="s">
        <v>154</v>
      </c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s="21" customFormat="1" ht="48" x14ac:dyDescent="0.2">
      <c r="A56" s="30">
        <v>28</v>
      </c>
      <c r="B56" s="31" t="s">
        <v>155</v>
      </c>
      <c r="C56" s="32" t="s">
        <v>156</v>
      </c>
      <c r="D56" s="33">
        <v>13960</v>
      </c>
      <c r="E56" s="34" t="s">
        <v>157</v>
      </c>
      <c r="F56" s="33"/>
      <c r="G56" s="33">
        <v>4</v>
      </c>
      <c r="H56" s="33" t="s">
        <v>158</v>
      </c>
      <c r="I56" s="33"/>
      <c r="J56" s="33">
        <v>38</v>
      </c>
      <c r="K56" s="34" t="s">
        <v>159</v>
      </c>
      <c r="L56" s="34"/>
      <c r="M56" s="34"/>
      <c r="N56" s="34"/>
      <c r="O56" s="34"/>
      <c r="P56" s="34"/>
      <c r="Q56" s="34"/>
      <c r="R56" s="34"/>
      <c r="S56" s="34"/>
      <c r="T56" s="34"/>
      <c r="U56" s="34"/>
    </row>
    <row r="57" spans="1:21" s="21" customFormat="1" ht="17.850000000000001" customHeight="1" x14ac:dyDescent="0.2">
      <c r="A57" s="46" t="s">
        <v>160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</row>
    <row r="58" spans="1:21" s="21" customFormat="1" ht="60" x14ac:dyDescent="0.2">
      <c r="A58" s="30">
        <v>29</v>
      </c>
      <c r="B58" s="31" t="s">
        <v>161</v>
      </c>
      <c r="C58" s="32" t="s">
        <v>162</v>
      </c>
      <c r="D58" s="33">
        <v>34573.94</v>
      </c>
      <c r="E58" s="34" t="s">
        <v>163</v>
      </c>
      <c r="F58" s="33" t="s">
        <v>164</v>
      </c>
      <c r="G58" s="33">
        <v>33</v>
      </c>
      <c r="H58" s="33" t="s">
        <v>165</v>
      </c>
      <c r="I58" s="33" t="s">
        <v>166</v>
      </c>
      <c r="J58" s="33">
        <v>239</v>
      </c>
      <c r="K58" s="34" t="s">
        <v>167</v>
      </c>
      <c r="L58" s="34"/>
      <c r="M58" s="34"/>
      <c r="N58" s="34"/>
      <c r="O58" s="34"/>
      <c r="P58" s="34"/>
      <c r="Q58" s="34"/>
      <c r="R58" s="34"/>
      <c r="S58" s="34"/>
      <c r="T58" s="34"/>
      <c r="U58" s="34" t="s">
        <v>168</v>
      </c>
    </row>
    <row r="59" spans="1:21" s="21" customFormat="1" ht="48" x14ac:dyDescent="0.2">
      <c r="A59" s="30">
        <v>30</v>
      </c>
      <c r="B59" s="31" t="s">
        <v>169</v>
      </c>
      <c r="C59" s="32" t="s">
        <v>170</v>
      </c>
      <c r="D59" s="33">
        <v>2211.4299999999998</v>
      </c>
      <c r="E59" s="34" t="s">
        <v>171</v>
      </c>
      <c r="F59" s="33"/>
      <c r="G59" s="33">
        <v>212</v>
      </c>
      <c r="H59" s="33" t="s">
        <v>172</v>
      </c>
      <c r="I59" s="33"/>
      <c r="J59" s="33">
        <v>1197</v>
      </c>
      <c r="K59" s="34" t="s">
        <v>173</v>
      </c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s="21" customFormat="1" ht="84" x14ac:dyDescent="0.2">
      <c r="A60" s="30">
        <v>31</v>
      </c>
      <c r="B60" s="31" t="s">
        <v>174</v>
      </c>
      <c r="C60" s="32">
        <v>1</v>
      </c>
      <c r="D60" s="33">
        <v>613.9</v>
      </c>
      <c r="E60" s="34" t="s">
        <v>175</v>
      </c>
      <c r="F60" s="33" t="s">
        <v>176</v>
      </c>
      <c r="G60" s="33">
        <v>614</v>
      </c>
      <c r="H60" s="33" t="s">
        <v>177</v>
      </c>
      <c r="I60" s="33" t="s">
        <v>178</v>
      </c>
      <c r="J60" s="33">
        <v>4232</v>
      </c>
      <c r="K60" s="34" t="s">
        <v>179</v>
      </c>
      <c r="L60" s="34"/>
      <c r="M60" s="34"/>
      <c r="N60" s="34"/>
      <c r="O60" s="34"/>
      <c r="P60" s="34"/>
      <c r="Q60" s="34"/>
      <c r="R60" s="34"/>
      <c r="S60" s="34"/>
      <c r="T60" s="34"/>
      <c r="U60" s="34" t="s">
        <v>180</v>
      </c>
    </row>
    <row r="61" spans="1:21" s="21" customFormat="1" ht="108" x14ac:dyDescent="0.2">
      <c r="A61" s="30">
        <v>32</v>
      </c>
      <c r="B61" s="31" t="s">
        <v>181</v>
      </c>
      <c r="C61" s="32">
        <v>1</v>
      </c>
      <c r="D61" s="33">
        <v>8140.41</v>
      </c>
      <c r="E61" s="34" t="s">
        <v>182</v>
      </c>
      <c r="F61" s="33"/>
      <c r="G61" s="33">
        <v>8140</v>
      </c>
      <c r="H61" s="33" t="s">
        <v>183</v>
      </c>
      <c r="I61" s="33"/>
      <c r="J61" s="33">
        <v>51366</v>
      </c>
      <c r="K61" s="34" t="s">
        <v>184</v>
      </c>
      <c r="L61" s="34"/>
      <c r="M61" s="34"/>
      <c r="N61" s="34"/>
      <c r="O61" s="34"/>
      <c r="P61" s="34"/>
      <c r="Q61" s="34"/>
      <c r="R61" s="34"/>
      <c r="S61" s="34"/>
      <c r="T61" s="34"/>
      <c r="U61" s="34"/>
    </row>
    <row r="62" spans="1:21" s="21" customFormat="1" ht="48" x14ac:dyDescent="0.2">
      <c r="A62" s="30">
        <v>33</v>
      </c>
      <c r="B62" s="31" t="s">
        <v>185</v>
      </c>
      <c r="C62" s="32">
        <v>1</v>
      </c>
      <c r="D62" s="33">
        <v>256.54000000000002</v>
      </c>
      <c r="E62" s="34" t="s">
        <v>186</v>
      </c>
      <c r="F62" s="33"/>
      <c r="G62" s="33">
        <v>257</v>
      </c>
      <c r="H62" s="33" t="s">
        <v>187</v>
      </c>
      <c r="I62" s="33"/>
      <c r="J62" s="33">
        <v>1619</v>
      </c>
      <c r="K62" s="34" t="s">
        <v>188</v>
      </c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s="21" customFormat="1" ht="60" x14ac:dyDescent="0.2">
      <c r="A63" s="30">
        <v>34</v>
      </c>
      <c r="B63" s="31" t="s">
        <v>189</v>
      </c>
      <c r="C63" s="32">
        <v>2</v>
      </c>
      <c r="D63" s="33">
        <v>341.98</v>
      </c>
      <c r="E63" s="34" t="s">
        <v>190</v>
      </c>
      <c r="F63" s="33" t="s">
        <v>191</v>
      </c>
      <c r="G63" s="33">
        <v>684</v>
      </c>
      <c r="H63" s="33" t="s">
        <v>192</v>
      </c>
      <c r="I63" s="33" t="s">
        <v>193</v>
      </c>
      <c r="J63" s="33">
        <v>4304</v>
      </c>
      <c r="K63" s="34" t="s">
        <v>194</v>
      </c>
      <c r="L63" s="34"/>
      <c r="M63" s="34"/>
      <c r="N63" s="34"/>
      <c r="O63" s="34"/>
      <c r="P63" s="34"/>
      <c r="Q63" s="34"/>
      <c r="R63" s="34"/>
      <c r="S63" s="34"/>
      <c r="T63" s="34"/>
      <c r="U63" s="34" t="s">
        <v>195</v>
      </c>
    </row>
    <row r="64" spans="1:21" s="21" customFormat="1" ht="84" x14ac:dyDescent="0.2">
      <c r="A64" s="30">
        <v>35</v>
      </c>
      <c r="B64" s="31" t="s">
        <v>196</v>
      </c>
      <c r="C64" s="32">
        <v>3.6</v>
      </c>
      <c r="D64" s="33">
        <v>17.899999999999999</v>
      </c>
      <c r="E64" s="34" t="s">
        <v>197</v>
      </c>
      <c r="F64" s="33"/>
      <c r="G64" s="33">
        <v>64</v>
      </c>
      <c r="H64" s="33" t="s">
        <v>198</v>
      </c>
      <c r="I64" s="33"/>
      <c r="J64" s="33">
        <v>412</v>
      </c>
      <c r="K64" s="34" t="s">
        <v>199</v>
      </c>
      <c r="L64" s="34"/>
      <c r="M64" s="34"/>
      <c r="N64" s="34"/>
      <c r="O64" s="34"/>
      <c r="P64" s="34"/>
      <c r="Q64" s="34"/>
      <c r="R64" s="34"/>
      <c r="S64" s="34"/>
      <c r="T64" s="34"/>
      <c r="U64" s="34"/>
    </row>
    <row r="65" spans="1:21" s="21" customFormat="1" ht="72" x14ac:dyDescent="0.2">
      <c r="A65" s="30">
        <v>36</v>
      </c>
      <c r="B65" s="31" t="s">
        <v>200</v>
      </c>
      <c r="C65" s="32" t="s">
        <v>201</v>
      </c>
      <c r="D65" s="33">
        <v>292.24</v>
      </c>
      <c r="E65" s="34" t="s">
        <v>111</v>
      </c>
      <c r="F65" s="33" t="s">
        <v>112</v>
      </c>
      <c r="G65" s="33">
        <v>126</v>
      </c>
      <c r="H65" s="33" t="s">
        <v>202</v>
      </c>
      <c r="I65" s="33" t="s">
        <v>203</v>
      </c>
      <c r="J65" s="33">
        <v>616</v>
      </c>
      <c r="K65" s="34" t="s">
        <v>204</v>
      </c>
      <c r="L65" s="34"/>
      <c r="M65" s="34"/>
      <c r="N65" s="34"/>
      <c r="O65" s="34"/>
      <c r="P65" s="34"/>
      <c r="Q65" s="34"/>
      <c r="R65" s="34"/>
      <c r="S65" s="34"/>
      <c r="T65" s="34"/>
      <c r="U65" s="34" t="s">
        <v>205</v>
      </c>
    </row>
    <row r="66" spans="1:21" s="21" customFormat="1" ht="96" x14ac:dyDescent="0.2">
      <c r="A66" s="30">
        <v>37</v>
      </c>
      <c r="B66" s="31" t="s">
        <v>206</v>
      </c>
      <c r="C66" s="32">
        <v>2</v>
      </c>
      <c r="D66" s="33">
        <v>211.83</v>
      </c>
      <c r="E66" s="34" t="s">
        <v>207</v>
      </c>
      <c r="F66" s="33">
        <v>101.25</v>
      </c>
      <c r="G66" s="33">
        <v>424</v>
      </c>
      <c r="H66" s="33" t="s">
        <v>208</v>
      </c>
      <c r="I66" s="33">
        <v>203</v>
      </c>
      <c r="J66" s="33">
        <v>3146</v>
      </c>
      <c r="K66" s="34" t="s">
        <v>209</v>
      </c>
      <c r="L66" s="34"/>
      <c r="M66" s="34"/>
      <c r="N66" s="34"/>
      <c r="O66" s="34"/>
      <c r="P66" s="34"/>
      <c r="Q66" s="34"/>
      <c r="R66" s="34"/>
      <c r="S66" s="34"/>
      <c r="T66" s="34"/>
      <c r="U66" s="34">
        <v>726</v>
      </c>
    </row>
    <row r="67" spans="1:21" s="21" customFormat="1" ht="72" x14ac:dyDescent="0.2">
      <c r="A67" s="30">
        <v>38</v>
      </c>
      <c r="B67" s="31" t="s">
        <v>210</v>
      </c>
      <c r="C67" s="32">
        <v>2</v>
      </c>
      <c r="D67" s="33">
        <v>271.93</v>
      </c>
      <c r="E67" s="34" t="s">
        <v>211</v>
      </c>
      <c r="F67" s="33"/>
      <c r="G67" s="33">
        <v>544</v>
      </c>
      <c r="H67" s="33" t="s">
        <v>212</v>
      </c>
      <c r="I67" s="33"/>
      <c r="J67" s="33">
        <v>3432</v>
      </c>
      <c r="K67" s="34" t="s">
        <v>213</v>
      </c>
      <c r="L67" s="34"/>
      <c r="M67" s="34"/>
      <c r="N67" s="34"/>
      <c r="O67" s="34"/>
      <c r="P67" s="34"/>
      <c r="Q67" s="34"/>
      <c r="R67" s="34"/>
      <c r="S67" s="34"/>
      <c r="T67" s="34"/>
      <c r="U67" s="34"/>
    </row>
    <row r="68" spans="1:21" s="21" customFormat="1" ht="48" x14ac:dyDescent="0.2">
      <c r="A68" s="30">
        <v>39</v>
      </c>
      <c r="B68" s="31" t="s">
        <v>214</v>
      </c>
      <c r="C68" s="32">
        <v>1.2</v>
      </c>
      <c r="D68" s="33">
        <v>48.13</v>
      </c>
      <c r="E68" s="34" t="s">
        <v>215</v>
      </c>
      <c r="F68" s="33">
        <v>0.25</v>
      </c>
      <c r="G68" s="33">
        <v>58</v>
      </c>
      <c r="H68" s="33" t="s">
        <v>216</v>
      </c>
      <c r="I68" s="33"/>
      <c r="J68" s="33">
        <v>685</v>
      </c>
      <c r="K68" s="34" t="s">
        <v>217</v>
      </c>
      <c r="L68" s="34"/>
      <c r="M68" s="34"/>
      <c r="N68" s="34"/>
      <c r="O68" s="34"/>
      <c r="P68" s="34"/>
      <c r="Q68" s="34"/>
      <c r="R68" s="34"/>
      <c r="S68" s="34"/>
      <c r="T68" s="34"/>
      <c r="U68" s="34">
        <v>2</v>
      </c>
    </row>
    <row r="69" spans="1:21" s="21" customFormat="1" ht="48" x14ac:dyDescent="0.2">
      <c r="A69" s="30">
        <v>40</v>
      </c>
      <c r="B69" s="31" t="s">
        <v>218</v>
      </c>
      <c r="C69" s="32">
        <v>1.224</v>
      </c>
      <c r="D69" s="33">
        <v>578</v>
      </c>
      <c r="E69" s="34" t="s">
        <v>219</v>
      </c>
      <c r="F69" s="33"/>
      <c r="G69" s="33">
        <v>707</v>
      </c>
      <c r="H69" s="33" t="s">
        <v>220</v>
      </c>
      <c r="I69" s="33"/>
      <c r="J69" s="33">
        <v>3491</v>
      </c>
      <c r="K69" s="34" t="s">
        <v>221</v>
      </c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1" s="21" customFormat="1" ht="17.850000000000001" customHeight="1" x14ac:dyDescent="0.2">
      <c r="A70" s="46" t="s">
        <v>222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</row>
    <row r="71" spans="1:21" s="21" customFormat="1" ht="36" x14ac:dyDescent="0.2">
      <c r="A71" s="30">
        <v>41</v>
      </c>
      <c r="B71" s="31" t="s">
        <v>223</v>
      </c>
      <c r="C71" s="32" t="s">
        <v>224</v>
      </c>
      <c r="D71" s="33">
        <v>1232.94</v>
      </c>
      <c r="E71" s="34" t="s">
        <v>225</v>
      </c>
      <c r="F71" s="33"/>
      <c r="G71" s="33">
        <v>62</v>
      </c>
      <c r="H71" s="33" t="s">
        <v>226</v>
      </c>
      <c r="I71" s="33"/>
      <c r="J71" s="33">
        <v>668</v>
      </c>
      <c r="K71" s="34" t="s">
        <v>227</v>
      </c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 s="21" customFormat="1" ht="72" x14ac:dyDescent="0.2">
      <c r="A72" s="35">
        <v>42</v>
      </c>
      <c r="B72" s="36" t="s">
        <v>228</v>
      </c>
      <c r="C72" s="37">
        <v>5</v>
      </c>
      <c r="D72" s="38">
        <v>99.9</v>
      </c>
      <c r="E72" s="39" t="s">
        <v>229</v>
      </c>
      <c r="F72" s="38"/>
      <c r="G72" s="38">
        <v>500</v>
      </c>
      <c r="H72" s="38" t="s">
        <v>230</v>
      </c>
      <c r="I72" s="38"/>
      <c r="J72" s="38">
        <v>1690</v>
      </c>
      <c r="K72" s="39" t="s">
        <v>231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s="21" customFormat="1" ht="21" customHeight="1" x14ac:dyDescent="0.2">
      <c r="A73" s="48" t="s">
        <v>232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</row>
    <row r="74" spans="1:21" s="21" customFormat="1" ht="84" x14ac:dyDescent="0.2">
      <c r="A74" s="30">
        <v>43</v>
      </c>
      <c r="B74" s="31" t="s">
        <v>233</v>
      </c>
      <c r="C74" s="32">
        <v>1</v>
      </c>
      <c r="D74" s="33">
        <v>348.77</v>
      </c>
      <c r="E74" s="34" t="s">
        <v>234</v>
      </c>
      <c r="F74" s="33">
        <v>25.71</v>
      </c>
      <c r="G74" s="33">
        <v>349</v>
      </c>
      <c r="H74" s="33" t="s">
        <v>235</v>
      </c>
      <c r="I74" s="33">
        <v>26</v>
      </c>
      <c r="J74" s="33">
        <v>2779</v>
      </c>
      <c r="K74" s="34" t="s">
        <v>236</v>
      </c>
      <c r="L74" s="34"/>
      <c r="M74" s="34"/>
      <c r="N74" s="34"/>
      <c r="O74" s="34"/>
      <c r="P74" s="34"/>
      <c r="Q74" s="34"/>
      <c r="R74" s="34"/>
      <c r="S74" s="34"/>
      <c r="T74" s="34"/>
      <c r="U74" s="34">
        <v>143</v>
      </c>
    </row>
    <row r="75" spans="1:21" s="21" customFormat="1" ht="72" x14ac:dyDescent="0.2">
      <c r="A75" s="30">
        <v>44</v>
      </c>
      <c r="B75" s="31" t="s">
        <v>237</v>
      </c>
      <c r="C75" s="32">
        <v>1</v>
      </c>
      <c r="D75" s="33">
        <v>624.01</v>
      </c>
      <c r="E75" s="34" t="s">
        <v>238</v>
      </c>
      <c r="F75" s="33"/>
      <c r="G75" s="33">
        <v>624</v>
      </c>
      <c r="H75" s="33" t="s">
        <v>239</v>
      </c>
      <c r="I75" s="33"/>
      <c r="J75" s="33">
        <v>3938</v>
      </c>
      <c r="K75" s="34" t="s">
        <v>240</v>
      </c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s="21" customFormat="1" ht="60" x14ac:dyDescent="0.2">
      <c r="A76" s="30">
        <v>45</v>
      </c>
      <c r="B76" s="31" t="s">
        <v>241</v>
      </c>
      <c r="C76" s="32">
        <v>1</v>
      </c>
      <c r="D76" s="33">
        <v>1525.36</v>
      </c>
      <c r="E76" s="34" t="s">
        <v>242</v>
      </c>
      <c r="F76" s="33"/>
      <c r="G76" s="33">
        <v>1525</v>
      </c>
      <c r="H76" s="33" t="s">
        <v>243</v>
      </c>
      <c r="I76" s="33"/>
      <c r="J76" s="33">
        <v>9625</v>
      </c>
      <c r="K76" s="34" t="s">
        <v>244</v>
      </c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1" s="21" customFormat="1" ht="60" x14ac:dyDescent="0.2">
      <c r="A77" s="30">
        <v>46</v>
      </c>
      <c r="B77" s="31" t="s">
        <v>245</v>
      </c>
      <c r="C77" s="32" t="s">
        <v>246</v>
      </c>
      <c r="D77" s="33">
        <v>453.64</v>
      </c>
      <c r="E77" s="34" t="s">
        <v>247</v>
      </c>
      <c r="F77" s="33" t="s">
        <v>248</v>
      </c>
      <c r="G77" s="33">
        <v>11</v>
      </c>
      <c r="H77" s="33" t="s">
        <v>249</v>
      </c>
      <c r="I77" s="33">
        <v>5</v>
      </c>
      <c r="J77" s="33">
        <v>98</v>
      </c>
      <c r="K77" s="34" t="s">
        <v>250</v>
      </c>
      <c r="L77" s="34"/>
      <c r="M77" s="34"/>
      <c r="N77" s="34"/>
      <c r="O77" s="34"/>
      <c r="P77" s="34"/>
      <c r="Q77" s="34"/>
      <c r="R77" s="34"/>
      <c r="S77" s="34"/>
      <c r="T77" s="34"/>
      <c r="U77" s="34" t="s">
        <v>251</v>
      </c>
    </row>
    <row r="78" spans="1:21" s="21" customFormat="1" ht="36" x14ac:dyDescent="0.2">
      <c r="A78" s="30">
        <v>47</v>
      </c>
      <c r="B78" s="31" t="s">
        <v>252</v>
      </c>
      <c r="C78" s="32" t="s">
        <v>253</v>
      </c>
      <c r="D78" s="33">
        <v>6620</v>
      </c>
      <c r="E78" s="34" t="s">
        <v>254</v>
      </c>
      <c r="F78" s="33"/>
      <c r="G78" s="33">
        <v>19</v>
      </c>
      <c r="H78" s="33" t="s">
        <v>255</v>
      </c>
      <c r="I78" s="33"/>
      <c r="J78" s="33">
        <v>140</v>
      </c>
      <c r="K78" s="34" t="s">
        <v>256</v>
      </c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1" s="21" customFormat="1" ht="48" x14ac:dyDescent="0.2">
      <c r="A79" s="35">
        <v>48</v>
      </c>
      <c r="B79" s="36" t="s">
        <v>257</v>
      </c>
      <c r="C79" s="37" t="s">
        <v>258</v>
      </c>
      <c r="D79" s="38">
        <v>17290</v>
      </c>
      <c r="E79" s="39" t="s">
        <v>259</v>
      </c>
      <c r="F79" s="38"/>
      <c r="G79" s="38">
        <v>1</v>
      </c>
      <c r="H79" s="38" t="s">
        <v>260</v>
      </c>
      <c r="I79" s="38"/>
      <c r="J79" s="38">
        <v>6</v>
      </c>
      <c r="K79" s="39" t="s">
        <v>261</v>
      </c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s="21" customFormat="1" ht="21" customHeight="1" x14ac:dyDescent="0.2">
      <c r="A80" s="48" t="s">
        <v>262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</row>
    <row r="81" spans="1:21" s="21" customFormat="1" ht="60" x14ac:dyDescent="0.2">
      <c r="A81" s="30">
        <v>49</v>
      </c>
      <c r="B81" s="31" t="s">
        <v>263</v>
      </c>
      <c r="C81" s="32">
        <v>10</v>
      </c>
      <c r="D81" s="33">
        <v>51.26</v>
      </c>
      <c r="E81" s="34" t="s">
        <v>264</v>
      </c>
      <c r="F81" s="33">
        <v>22.2</v>
      </c>
      <c r="G81" s="33">
        <v>513</v>
      </c>
      <c r="H81" s="33" t="s">
        <v>265</v>
      </c>
      <c r="I81" s="33">
        <v>222</v>
      </c>
      <c r="J81" s="33">
        <v>3330</v>
      </c>
      <c r="K81" s="34" t="s">
        <v>266</v>
      </c>
      <c r="L81" s="34"/>
      <c r="M81" s="34"/>
      <c r="N81" s="34"/>
      <c r="O81" s="34"/>
      <c r="P81" s="34"/>
      <c r="Q81" s="34"/>
      <c r="R81" s="34"/>
      <c r="S81" s="34"/>
      <c r="T81" s="34"/>
      <c r="U81" s="34">
        <v>644</v>
      </c>
    </row>
    <row r="82" spans="1:21" s="21" customFormat="1" ht="60" x14ac:dyDescent="0.2">
      <c r="A82" s="30">
        <v>50</v>
      </c>
      <c r="B82" s="31" t="s">
        <v>267</v>
      </c>
      <c r="C82" s="32">
        <v>2</v>
      </c>
      <c r="D82" s="33">
        <v>35.729999999999997</v>
      </c>
      <c r="E82" s="34" t="s">
        <v>268</v>
      </c>
      <c r="F82" s="33">
        <v>15.37</v>
      </c>
      <c r="G82" s="33">
        <v>71</v>
      </c>
      <c r="H82" s="33" t="s">
        <v>269</v>
      </c>
      <c r="I82" s="33">
        <v>31</v>
      </c>
      <c r="J82" s="33">
        <v>512</v>
      </c>
      <c r="K82" s="34" t="s">
        <v>270</v>
      </c>
      <c r="L82" s="34"/>
      <c r="M82" s="34"/>
      <c r="N82" s="34"/>
      <c r="O82" s="34"/>
      <c r="P82" s="34"/>
      <c r="Q82" s="34"/>
      <c r="R82" s="34"/>
      <c r="S82" s="34"/>
      <c r="T82" s="34"/>
      <c r="U82" s="34">
        <v>89</v>
      </c>
    </row>
    <row r="83" spans="1:21" s="21" customFormat="1" ht="72" x14ac:dyDescent="0.2">
      <c r="A83" s="30">
        <v>51</v>
      </c>
      <c r="B83" s="31" t="s">
        <v>271</v>
      </c>
      <c r="C83" s="32" t="s">
        <v>272</v>
      </c>
      <c r="D83" s="33">
        <v>25.08</v>
      </c>
      <c r="E83" s="34">
        <v>25.08</v>
      </c>
      <c r="F83" s="33"/>
      <c r="G83" s="33">
        <v>8</v>
      </c>
      <c r="H83" s="33">
        <v>8</v>
      </c>
      <c r="I83" s="33"/>
      <c r="J83" s="33">
        <v>113</v>
      </c>
      <c r="K83" s="34">
        <v>113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1" s="21" customFormat="1" ht="60" x14ac:dyDescent="0.2">
      <c r="A84" s="30">
        <v>52</v>
      </c>
      <c r="B84" s="31" t="s">
        <v>273</v>
      </c>
      <c r="C84" s="32">
        <v>1</v>
      </c>
      <c r="D84" s="33">
        <v>341</v>
      </c>
      <c r="E84" s="34" t="s">
        <v>274</v>
      </c>
      <c r="F84" s="33">
        <v>166.76</v>
      </c>
      <c r="G84" s="33">
        <v>341</v>
      </c>
      <c r="H84" s="33" t="s">
        <v>275</v>
      </c>
      <c r="I84" s="33">
        <v>167</v>
      </c>
      <c r="J84" s="33">
        <v>2302</v>
      </c>
      <c r="K84" s="34" t="s">
        <v>276</v>
      </c>
      <c r="L84" s="34"/>
      <c r="M84" s="34"/>
      <c r="N84" s="34"/>
      <c r="O84" s="34"/>
      <c r="P84" s="34"/>
      <c r="Q84" s="34"/>
      <c r="R84" s="34"/>
      <c r="S84" s="34"/>
      <c r="T84" s="34"/>
      <c r="U84" s="34">
        <v>571</v>
      </c>
    </row>
    <row r="85" spans="1:21" s="21" customFormat="1" ht="60" x14ac:dyDescent="0.2">
      <c r="A85" s="30">
        <v>53</v>
      </c>
      <c r="B85" s="31" t="s">
        <v>277</v>
      </c>
      <c r="C85" s="32" t="s">
        <v>278</v>
      </c>
      <c r="D85" s="33">
        <v>26.37</v>
      </c>
      <c r="E85" s="34">
        <v>7.54</v>
      </c>
      <c r="F85" s="33" t="s">
        <v>279</v>
      </c>
      <c r="G85" s="33">
        <v>18</v>
      </c>
      <c r="H85" s="33">
        <v>5</v>
      </c>
      <c r="I85" s="33" t="s">
        <v>280</v>
      </c>
      <c r="J85" s="33">
        <v>153</v>
      </c>
      <c r="K85" s="34">
        <v>68</v>
      </c>
      <c r="L85" s="34"/>
      <c r="M85" s="34"/>
      <c r="N85" s="34"/>
      <c r="O85" s="34"/>
      <c r="P85" s="34"/>
      <c r="Q85" s="34"/>
      <c r="R85" s="34"/>
      <c r="S85" s="34"/>
      <c r="T85" s="34"/>
      <c r="U85" s="34" t="s">
        <v>281</v>
      </c>
    </row>
    <row r="86" spans="1:21" s="21" customFormat="1" ht="72" x14ac:dyDescent="0.2">
      <c r="A86" s="30">
        <v>54</v>
      </c>
      <c r="B86" s="31" t="s">
        <v>282</v>
      </c>
      <c r="C86" s="32" t="s">
        <v>278</v>
      </c>
      <c r="D86" s="33">
        <v>16.86</v>
      </c>
      <c r="E86" s="34">
        <v>2.92</v>
      </c>
      <c r="F86" s="33" t="s">
        <v>283</v>
      </c>
      <c r="G86" s="33">
        <v>11</v>
      </c>
      <c r="H86" s="33">
        <v>2</v>
      </c>
      <c r="I86" s="33" t="s">
        <v>284</v>
      </c>
      <c r="J86" s="33">
        <v>90</v>
      </c>
      <c r="K86" s="34">
        <v>26</v>
      </c>
      <c r="L86" s="34"/>
      <c r="M86" s="34"/>
      <c r="N86" s="34"/>
      <c r="O86" s="34"/>
      <c r="P86" s="34"/>
      <c r="Q86" s="34"/>
      <c r="R86" s="34"/>
      <c r="S86" s="34"/>
      <c r="T86" s="34"/>
      <c r="U86" s="34" t="s">
        <v>285</v>
      </c>
    </row>
    <row r="87" spans="1:21" s="21" customFormat="1" ht="72" x14ac:dyDescent="0.2">
      <c r="A87" s="35">
        <v>55</v>
      </c>
      <c r="B87" s="36" t="s">
        <v>286</v>
      </c>
      <c r="C87" s="37">
        <v>1</v>
      </c>
      <c r="D87" s="38">
        <v>968.45</v>
      </c>
      <c r="E87" s="39">
        <v>170.24</v>
      </c>
      <c r="F87" s="38" t="s">
        <v>287</v>
      </c>
      <c r="G87" s="38">
        <v>968</v>
      </c>
      <c r="H87" s="38">
        <v>170</v>
      </c>
      <c r="I87" s="38" t="s">
        <v>288</v>
      </c>
      <c r="J87" s="38">
        <v>7685</v>
      </c>
      <c r="K87" s="39">
        <v>2294</v>
      </c>
      <c r="L87" s="39"/>
      <c r="M87" s="39"/>
      <c r="N87" s="39"/>
      <c r="O87" s="39"/>
      <c r="P87" s="39"/>
      <c r="Q87" s="39"/>
      <c r="R87" s="39"/>
      <c r="S87" s="39"/>
      <c r="T87" s="39"/>
      <c r="U87" s="39" t="s">
        <v>289</v>
      </c>
    </row>
    <row r="88" spans="1:21" s="21" customFormat="1" ht="36" x14ac:dyDescent="0.2">
      <c r="A88" s="42" t="s">
        <v>290</v>
      </c>
      <c r="B88" s="43"/>
      <c r="C88" s="43"/>
      <c r="D88" s="43"/>
      <c r="E88" s="43"/>
      <c r="F88" s="43"/>
      <c r="G88" s="40">
        <v>61832</v>
      </c>
      <c r="H88" s="40" t="s">
        <v>291</v>
      </c>
      <c r="I88" s="40" t="s">
        <v>292</v>
      </c>
      <c r="J88" s="40">
        <v>339592</v>
      </c>
      <c r="K88" s="40" t="s">
        <v>293</v>
      </c>
      <c r="L88" s="40"/>
      <c r="M88" s="40"/>
      <c r="N88" s="40"/>
      <c r="O88" s="40"/>
      <c r="P88" s="40"/>
      <c r="Q88" s="40"/>
      <c r="R88" s="40"/>
      <c r="S88" s="40"/>
      <c r="T88" s="40"/>
      <c r="U88" s="40" t="s">
        <v>294</v>
      </c>
    </row>
    <row r="89" spans="1:21" s="21" customFormat="1" x14ac:dyDescent="0.2">
      <c r="A89" s="42" t="s">
        <v>295</v>
      </c>
      <c r="B89" s="43"/>
      <c r="C89" s="43"/>
      <c r="D89" s="43"/>
      <c r="E89" s="43"/>
      <c r="F89" s="43"/>
      <c r="G89" s="40"/>
      <c r="H89" s="40"/>
      <c r="I89" s="40"/>
      <c r="J89" s="40">
        <v>339649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 s="21" customFormat="1" x14ac:dyDescent="0.2">
      <c r="A90" s="42" t="s">
        <v>296</v>
      </c>
      <c r="B90" s="43"/>
      <c r="C90" s="43"/>
      <c r="D90" s="43"/>
      <c r="E90" s="43"/>
      <c r="F90" s="43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1:21" s="21" customFormat="1" ht="36" x14ac:dyDescent="0.2">
      <c r="A91" s="42" t="s">
        <v>297</v>
      </c>
      <c r="B91" s="43"/>
      <c r="C91" s="43"/>
      <c r="D91" s="43"/>
      <c r="E91" s="43"/>
      <c r="F91" s="43"/>
      <c r="G91" s="40"/>
      <c r="H91" s="40"/>
      <c r="I91" s="40"/>
      <c r="J91" s="40">
        <v>57</v>
      </c>
      <c r="K91" s="40" t="s">
        <v>298</v>
      </c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 s="21" customFormat="1" ht="12.75" customHeight="1" x14ac:dyDescent="0.2">
      <c r="A92" s="42" t="s">
        <v>299</v>
      </c>
      <c r="B92" s="43"/>
      <c r="C92" s="43"/>
      <c r="D92" s="43"/>
      <c r="E92" s="43"/>
      <c r="F92" s="43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 s="21" customFormat="1" ht="12.75" customHeight="1" x14ac:dyDescent="0.2">
      <c r="A93" s="42" t="s">
        <v>300</v>
      </c>
      <c r="B93" s="43"/>
      <c r="C93" s="43"/>
      <c r="D93" s="43"/>
      <c r="E93" s="43"/>
      <c r="F93" s="43"/>
      <c r="G93" s="40">
        <v>5205</v>
      </c>
      <c r="H93" s="40"/>
      <c r="I93" s="40"/>
      <c r="J93" s="40">
        <v>70148</v>
      </c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1:21" s="21" customFormat="1" ht="12.75" customHeight="1" x14ac:dyDescent="0.2">
      <c r="A94" s="42" t="s">
        <v>301</v>
      </c>
      <c r="B94" s="43"/>
      <c r="C94" s="43"/>
      <c r="D94" s="43"/>
      <c r="E94" s="43"/>
      <c r="F94" s="43"/>
      <c r="G94" s="40">
        <v>44556</v>
      </c>
      <c r="H94" s="40"/>
      <c r="I94" s="40"/>
      <c r="J94" s="40">
        <v>210449</v>
      </c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 s="21" customFormat="1" ht="12.75" customHeight="1" x14ac:dyDescent="0.2">
      <c r="A95" s="42" t="s">
        <v>302</v>
      </c>
      <c r="B95" s="43"/>
      <c r="C95" s="43"/>
      <c r="D95" s="43"/>
      <c r="E95" s="43"/>
      <c r="F95" s="43"/>
      <c r="G95" s="40">
        <v>12924</v>
      </c>
      <c r="H95" s="40"/>
      <c r="I95" s="40"/>
      <c r="J95" s="40">
        <v>70549</v>
      </c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 s="21" customFormat="1" ht="12.75" customHeight="1" x14ac:dyDescent="0.2">
      <c r="A96" s="44" t="s">
        <v>303</v>
      </c>
      <c r="B96" s="45"/>
      <c r="C96" s="45"/>
      <c r="D96" s="45"/>
      <c r="E96" s="45"/>
      <c r="F96" s="45"/>
      <c r="G96" s="41">
        <v>5637</v>
      </c>
      <c r="H96" s="41"/>
      <c r="I96" s="41"/>
      <c r="J96" s="41">
        <v>64750</v>
      </c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</row>
    <row r="97" spans="1:21" s="21" customFormat="1" ht="12.75" customHeight="1" x14ac:dyDescent="0.2">
      <c r="A97" s="44" t="s">
        <v>304</v>
      </c>
      <c r="B97" s="45"/>
      <c r="C97" s="45"/>
      <c r="D97" s="45"/>
      <c r="E97" s="45"/>
      <c r="F97" s="45"/>
      <c r="G97" s="41">
        <v>3649</v>
      </c>
      <c r="H97" s="41"/>
      <c r="I97" s="41"/>
      <c r="J97" s="41">
        <v>39264</v>
      </c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</row>
    <row r="98" spans="1:21" s="21" customFormat="1" ht="12.75" customHeight="1" x14ac:dyDescent="0.2">
      <c r="A98" s="44" t="s">
        <v>305</v>
      </c>
      <c r="B98" s="45"/>
      <c r="C98" s="45"/>
      <c r="D98" s="45"/>
      <c r="E98" s="45"/>
      <c r="F98" s="45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</row>
    <row r="99" spans="1:21" s="21" customFormat="1" ht="12.75" customHeight="1" x14ac:dyDescent="0.2">
      <c r="A99" s="42" t="s">
        <v>306</v>
      </c>
      <c r="B99" s="43"/>
      <c r="C99" s="43"/>
      <c r="D99" s="43"/>
      <c r="E99" s="43"/>
      <c r="F99" s="43"/>
      <c r="G99" s="40">
        <v>70203</v>
      </c>
      <c r="H99" s="40"/>
      <c r="I99" s="40"/>
      <c r="J99" s="40">
        <v>436165</v>
      </c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1:21" s="21" customFormat="1" ht="12.75" customHeight="1" x14ac:dyDescent="0.2">
      <c r="A100" s="42" t="s">
        <v>307</v>
      </c>
      <c r="B100" s="43"/>
      <c r="C100" s="43"/>
      <c r="D100" s="43"/>
      <c r="E100" s="43"/>
      <c r="F100" s="43"/>
      <c r="G100" s="40">
        <v>915</v>
      </c>
      <c r="H100" s="40"/>
      <c r="I100" s="40"/>
      <c r="J100" s="40">
        <v>7498</v>
      </c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1:21" s="21" customFormat="1" ht="12.75" customHeight="1" x14ac:dyDescent="0.2">
      <c r="A101" s="42" t="s">
        <v>308</v>
      </c>
      <c r="B101" s="43"/>
      <c r="C101" s="43"/>
      <c r="D101" s="43"/>
      <c r="E101" s="43"/>
      <c r="F101" s="43"/>
      <c r="G101" s="40">
        <v>71118</v>
      </c>
      <c r="H101" s="40"/>
      <c r="I101" s="40"/>
      <c r="J101" s="40">
        <v>443663</v>
      </c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1" s="21" customFormat="1" ht="12.75" customHeight="1" x14ac:dyDescent="0.2">
      <c r="A102" s="44" t="s">
        <v>309</v>
      </c>
      <c r="B102" s="45"/>
      <c r="C102" s="45"/>
      <c r="D102" s="45"/>
      <c r="E102" s="45"/>
      <c r="F102" s="45"/>
      <c r="G102" s="41">
        <v>71118</v>
      </c>
      <c r="H102" s="41"/>
      <c r="I102" s="41"/>
      <c r="J102" s="41">
        <v>443663</v>
      </c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</row>
    <row r="103" spans="1:21" s="21" customFormat="1" ht="12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1:21" s="21" customFormat="1" ht="12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s="3" customFormat="1" ht="12" x14ac:dyDescent="0.2">
      <c r="A105" s="26" t="s">
        <v>24</v>
      </c>
    </row>
    <row r="106" spans="1:21" s="3" customFormat="1" ht="12" x14ac:dyDescent="0.2">
      <c r="A106" s="23"/>
    </row>
    <row r="107" spans="1:21" s="3" customFormat="1" ht="12" x14ac:dyDescent="0.2">
      <c r="A107" s="26" t="s">
        <v>25</v>
      </c>
    </row>
    <row r="108" spans="1:21" s="3" customFormat="1" ht="12" x14ac:dyDescent="0.2">
      <c r="A108" s="18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s="23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</sheetData>
  <mergeCells count="48">
    <mergeCell ref="G16:H16"/>
    <mergeCell ref="J16:K16"/>
    <mergeCell ref="J22:J23"/>
    <mergeCell ref="G21:I21"/>
    <mergeCell ref="G11:I11"/>
    <mergeCell ref="G15:H15"/>
    <mergeCell ref="J12:K12"/>
    <mergeCell ref="J15:K15"/>
    <mergeCell ref="G13:H13"/>
    <mergeCell ref="G14:H14"/>
    <mergeCell ref="J21:U21"/>
    <mergeCell ref="G22:G23"/>
    <mergeCell ref="J13:K13"/>
    <mergeCell ref="J14:K14"/>
    <mergeCell ref="G12:H12"/>
    <mergeCell ref="A21:A23"/>
    <mergeCell ref="B21:B23"/>
    <mergeCell ref="C21:C23"/>
    <mergeCell ref="D21:F21"/>
    <mergeCell ref="D22:D23"/>
    <mergeCell ref="A6:U6"/>
    <mergeCell ref="A7:U7"/>
    <mergeCell ref="A8:U8"/>
    <mergeCell ref="A9:U9"/>
    <mergeCell ref="J11:U11"/>
    <mergeCell ref="A25:U25"/>
    <mergeCell ref="A43:U43"/>
    <mergeCell ref="A44:U44"/>
    <mergeCell ref="A48:U48"/>
    <mergeCell ref="A57:U57"/>
    <mergeCell ref="A70:U70"/>
    <mergeCell ref="A73:U73"/>
    <mergeCell ref="A80:U80"/>
    <mergeCell ref="A88:F88"/>
    <mergeCell ref="A89:F89"/>
    <mergeCell ref="A90:F90"/>
    <mergeCell ref="A91:F91"/>
    <mergeCell ref="A92:F92"/>
    <mergeCell ref="A93:F93"/>
    <mergeCell ref="A94:F94"/>
    <mergeCell ref="A100:F100"/>
    <mergeCell ref="A101:F101"/>
    <mergeCell ref="A102:F102"/>
    <mergeCell ref="A95:F95"/>
    <mergeCell ref="A96:F96"/>
    <mergeCell ref="A97:F97"/>
    <mergeCell ref="A98:F98"/>
    <mergeCell ref="A99:F9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Саблина Анна Анатольевна</dc:creator>
  <cp:lastModifiedBy>Уварова Дарья Ильинична</cp:lastModifiedBy>
  <cp:lastPrinted>2019-07-16T07:16:08Z</cp:lastPrinted>
  <dcterms:created xsi:type="dcterms:W3CDTF">2003-01-28T12:33:10Z</dcterms:created>
  <dcterms:modified xsi:type="dcterms:W3CDTF">2019-08-13T11:28:52Z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