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'1.1.'!$A$1:$X$23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'1.1.'!$L$14:$L$65541</definedName>
    <definedName name="НаименованиеПредметаЗакупки">'1.1.'!$D$9</definedName>
    <definedName name="НомерСертификатаИмя">'1.1.'!$J$14:$J$65541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'1.1.'!$Z$18:$Z$19</definedName>
    <definedName name="ТехническиеХарактеристики">'1.1.'!$H$9</definedName>
    <definedName name="ЦенаИнфо1">'1.1.'!$B$17</definedName>
    <definedName name="ЦенаИнфо2">'1.1.'!$B$18</definedName>
    <definedName name="ШапкаСтоимостьЗаЕдиницу">'1.1.'!$S$9</definedName>
  </definedNames>
  <calcPr calcId="145621"/>
</workbook>
</file>

<file path=xl/calcChain.xml><?xml version="1.0" encoding="utf-8"?>
<calcChain xmlns="http://schemas.openxmlformats.org/spreadsheetml/2006/main">
  <c r="AG13" i="1" l="1"/>
  <c r="AF13" i="1"/>
  <c r="AE13" i="1"/>
  <c r="AD13" i="1"/>
  <c r="AC13" i="1"/>
  <c r="Y13" i="1"/>
  <c r="V13" i="1"/>
  <c r="W13" i="1" s="1"/>
  <c r="AG12" i="1"/>
  <c r="AF12" i="1"/>
  <c r="AE12" i="1"/>
  <c r="AD12" i="1"/>
  <c r="AC12" i="1"/>
  <c r="Y12" i="1"/>
  <c r="V12" i="1"/>
  <c r="W12" i="1" s="1"/>
  <c r="AG11" i="1"/>
  <c r="AF11" i="1"/>
  <c r="AE11" i="1"/>
  <c r="AD11" i="1"/>
  <c r="AC11" i="1"/>
  <c r="Y11" i="1"/>
  <c r="V11" i="1"/>
  <c r="AB11" i="1" s="1"/>
  <c r="AB13" i="1" l="1"/>
  <c r="X13" i="1"/>
  <c r="Z13" i="1" s="1"/>
  <c r="AH13" i="1" s="1"/>
  <c r="AA13" i="1"/>
  <c r="AA12" i="1"/>
  <c r="X12" i="1"/>
  <c r="Z12" i="1" s="1"/>
  <c r="AH12" i="1" s="1"/>
  <c r="W11" i="1"/>
  <c r="AB12" i="1"/>
  <c r="AA11" i="1" l="1"/>
  <c r="X11" i="1"/>
  <c r="Z11" i="1" s="1"/>
  <c r="AH11" i="1" s="1"/>
  <c r="H3" i="1" l="1"/>
  <c r="B18" i="1" l="1"/>
  <c r="B17" i="1"/>
  <c r="E6" i="7" l="1"/>
  <c r="D6" i="7"/>
  <c r="F6" i="7"/>
  <c r="G6" i="7"/>
  <c r="B3" i="2" l="1"/>
  <c r="D3" i="4"/>
  <c r="F3" i="6"/>
  <c r="H5" i="1" l="1"/>
  <c r="H4" i="1"/>
  <c r="H7" i="1" l="1"/>
  <c r="H1" i="1" l="1"/>
  <c r="AH8" i="1" l="1"/>
  <c r="M4" i="6"/>
  <c r="N4" i="6" s="1"/>
  <c r="X15" i="1"/>
  <c r="X16" i="1"/>
  <c r="X14" i="1" l="1"/>
  <c r="H2" i="1" l="1"/>
</calcChain>
</file>

<file path=xl/sharedStrings.xml><?xml version="1.0" encoding="utf-8"?>
<sst xmlns="http://schemas.openxmlformats.org/spreadsheetml/2006/main" count="431" uniqueCount="220">
  <si>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</si>
  <si>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</si>
  <si>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</si>
  <si>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</si>
  <si>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</si>
  <si>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</si>
  <si>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</si>
  <si>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</si>
  <si>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</si>
  <si>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</si>
  <si>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</si>
  <si>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</si>
  <si>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</si>
  <si>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</si>
  <si>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</si>
  <si>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</si>
  <si>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</si>
  <si>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</si>
  <si>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</si>
  <si>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</si>
  <si>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</si>
  <si>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</si>
  <si>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</si>
  <si>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</si>
  <si>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</si>
  <si>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</si>
  <si>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</si>
  <si>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</si>
  <si>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</si>
  <si>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</si>
  <si>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</si>
  <si>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</si>
  <si>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</si>
  <si>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</si>
  <si>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</si>
  <si>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</si>
  <si>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</si>
  <si>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</si>
  <si>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</si>
  <si>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</si>
  <si>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</si>
  <si>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</si>
  <si>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</si>
  <si>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</si>
  <si>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</si>
  <si>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</si>
  <si>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</si>
  <si>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</si>
  <si>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</si>
  <si>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</si>
  <si>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</si>
  <si>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</si>
  <si>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</si>
  <si>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</si>
  <si>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</si>
  <si>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</si>
  <si>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</si>
  <si>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</si>
  <si>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</si>
  <si>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</si>
  <si>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</si>
  <si>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</si>
  <si>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</si>
  <si>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</si>
  <si>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</si>
  <si>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</si>
  <si>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</si>
  <si>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</si>
  <si>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</si>
  <si>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</si>
  <si>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</si>
  <si>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</si>
  <si>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</si>
  <si>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</si>
  <si>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</si>
  <si>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</si>
  <si>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</si>
  <si>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</si>
  <si>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</si>
  <si>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</si>
  <si>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</si>
  <si>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</si>
  <si>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</si>
  <si>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</si>
  <si>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</si>
  <si>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</si>
  <si>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</si>
  <si>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</si>
  <si>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</si>
  <si>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</si>
  <si>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</si>
  <si>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</si>
  <si>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</si>
  <si>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</si>
  <si>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</si>
  <si>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</si>
  <si>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</si>
  <si>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</si>
  <si>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</si>
  <si>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</si>
  <si>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</si>
  <si>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</si>
  <si>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</si>
  <si>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</si>
  <si>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</si>
  <si>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</si>
  <si>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</si>
  <si>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</si>
  <si>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</si>
  <si>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</si>
  <si>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</si>
  <si>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</si>
  <si>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</si>
  <si>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</si>
  <si>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</si>
  <si>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</si>
  <si>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</si>
  <si>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</si>
  <si>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</si>
  <si>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</si>
  <si>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</si>
  <si>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</si>
  <si>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</si>
  <si>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</si>
  <si>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</si>
  <si>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</si>
  <si>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</si>
  <si>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</si>
  <si>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</si>
  <si>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</si>
  <si>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</si>
  <si>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</si>
  <si>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</si>
  <si>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</si>
  <si>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</si>
  <si>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</si>
  <si>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</si>
  <si>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</si>
  <si>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</si>
  <si>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</si>
  <si>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</si>
  <si>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</si>
  <si>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</si>
  <si>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</si>
  <si>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</si>
  <si>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</si>
  <si>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</si>
  <si>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</si>
  <si>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</si>
  <si>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</si>
  <si>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</si>
  <si>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</si>
  <si>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</si>
  <si>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</si>
  <si>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</si>
  <si>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</si>
  <si>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</si>
  <si>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</si>
  <si>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</si>
  <si>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</si>
  <si>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</si>
  <si>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</si>
  <si>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</si>
  <si>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</si>
  <si>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</si>
  <si>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</si>
  <si>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</si>
  <si>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</si>
  <si>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</si>
  <si>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</si>
  <si>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</si>
  <si>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</si>
  <si>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</si>
  <si>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</si>
  <si>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</si>
  <si>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</si>
  <si>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</si>
  <si>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</si>
  <si>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</si>
  <si>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</si>
  <si>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</si>
  <si>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</si>
  <si>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</si>
  <si>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</si>
  <si>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</si>
  <si>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</si>
  <si>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</si>
  <si>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</si>
  <si>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</si>
  <si>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</si>
  <si>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</si>
  <si>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</si>
  <si>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</si>
  <si>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</si>
  <si>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</si>
  <si>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</si>
  <si>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</si>
  <si>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</si>
  <si>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</si>
  <si>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</si>
  <si>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</si>
  <si>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</si>
  <si>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</si>
  <si>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</si>
  <si>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c867a4ff-91c7-4f5f-a1ad-5f8dd1ce7f95</t>
  </si>
  <si>
    <t>Преобразователь для катодной защиты ПКЗ-АР-Е2-Т-0,6-У1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</si>
  <si>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</si>
  <si>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</si>
  <si>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</si>
  <si>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</si>
  <si>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</si>
  <si>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</si>
  <si>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ef2296d1-4bb6-49f2-b59c-14e9786b8f85</t>
  </si>
  <si>
    <t>fb924d64-14cc-4789-b4ea-20edad193913</t>
  </si>
  <si>
    <t>Постамент под ПКЗ-АР-Е,Е2</t>
  </si>
  <si>
    <t>Открытый запрос предложений в электронной форме</t>
  </si>
  <si>
    <t>0cc05081-22ad-4488-8b14-1a1524750889</t>
  </si>
  <si>
    <t>5f0a7002-febe-4f84-9b47-fc53b2b620b8</t>
  </si>
  <si>
    <t>91788576-e993-11e8-82fc-005056b8f04c</t>
  </si>
  <si>
    <t xml:space="preserve">Преобразователь для катодной защиты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</si>
</sst>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216</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217</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215</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218</v>
      </c>
      <c r="B4" s="89"/>
      <c r="C4" s="89"/>
      <c r="D4" s="89">
        <v>177257</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IF(SUM(AH9:AH27)*100/MAX(SUM(Z10:Z24),1)&lt;50,"В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64</v>
      </c>
      <c r="D11" s="183" t="s">
        <v>205</v>
      </c>
      <c r="E11" s="184" t="s">
        <v>77</v>
      </c>
      <c r="F11" s="185" t="s">
        <v>77</v>
      </c>
      <c r="G11" s="186" t="s">
        <v>118</v>
      </c>
      <c r="H11" s="186" t="s">
        <v>118</v>
      </c>
      <c r="I11" s="187"/>
      <c r="J11" s="188" t="s">
        <v>206</v>
      </c>
      <c r="K11" s="182" t="s">
        <v>207</v>
      </c>
      <c r="L11" s="182">
        <v>12</v>
      </c>
      <c r="M11" s="182" t="s">
        <v>208</v>
      </c>
      <c r="N11" s="189">
        <v>12</v>
      </c>
      <c r="O11" s="182" t="s">
        <v>209</v>
      </c>
      <c r="P11" s="182" t="s">
        <v>210</v>
      </c>
      <c r="Q11" s="185" t="s">
        <v>211</v>
      </c>
      <c r="R11" s="190">
        <v>1270942.32</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Z13" si="0">X11</f>
        <v>0</v>
      </c>
      <c r="AA11" s="194">
        <f t="shared" ref="AA11:AA13" si="1">W11</f>
        <v>0</v>
      </c>
      <c r="AB11" s="194">
        <f t="shared" ref="AB11:AB13" si="2">V11</f>
        <v>0</v>
      </c>
      <c r="AC11" s="195">
        <f t="shared" ref="AC11:AC13"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45">
      <c r="A12" s="182" t="s">
        <v>212</v>
      </c>
      <c r="B12" s="182">
        <v>2</v>
      </c>
      <c r="C12" s="182">
        <v>67</v>
      </c>
      <c r="D12" s="183" t="s">
        <v>219</v>
      </c>
      <c r="E12" s="184" t="s">
        <v>77</v>
      </c>
      <c r="F12" s="185" t="s">
        <v>77</v>
      </c>
      <c r="G12" s="186" t="s">
        <v>118</v>
      </c>
      <c r="H12" s="186" t="s">
        <v>118</v>
      </c>
      <c r="I12" s="187"/>
      <c r="J12" s="188" t="s">
        <v>206</v>
      </c>
      <c r="K12" s="182" t="s">
        <v>207</v>
      </c>
      <c r="L12" s="182">
        <v>7</v>
      </c>
      <c r="M12" s="182" t="s">
        <v>208</v>
      </c>
      <c r="N12" s="189">
        <v>7</v>
      </c>
      <c r="O12" s="182" t="s">
        <v>209</v>
      </c>
      <c r="P12" s="182" t="s">
        <v>210</v>
      </c>
      <c r="Q12" s="185" t="s">
        <v>211</v>
      </c>
      <c r="R12" s="190">
        <v>1216884.76</v>
      </c>
      <c r="S12" s="191">
        <v>0</v>
      </c>
      <c r="T12" s="192" t="s">
        <v>107</v>
      </c>
      <c r="U12" s="190">
        <v>0</v>
      </c>
      <c r="V12" s="193">
        <f>ROUND(ROUND(S12,2)*ROUND(L12,3),2)</f>
        <v>0</v>
      </c>
      <c r="W12" s="193">
        <f>ROUND(V12*IF(UPPER(T12)="20%",20,1)*IF(UPPER(T12)="18%",18,1)*IF(UPPER(T12)="10%",10,1)*IF(UPPER(T12)="НДС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1" ht="50.1" customHeight="1" x14ac:dyDescent="0.45">
      <c r="A13" s="182" t="s">
        <v>213</v>
      </c>
      <c r="B13" s="182">
        <v>3</v>
      </c>
      <c r="C13" s="182">
        <v>68</v>
      </c>
      <c r="D13" s="183" t="s">
        <v>214</v>
      </c>
      <c r="E13" s="184" t="s">
        <v>77</v>
      </c>
      <c r="F13" s="185" t="s">
        <v>77</v>
      </c>
      <c r="G13" s="186" t="s">
        <v>118</v>
      </c>
      <c r="H13" s="186" t="s">
        <v>118</v>
      </c>
      <c r="I13" s="187"/>
      <c r="J13" s="188" t="s">
        <v>206</v>
      </c>
      <c r="K13" s="182" t="s">
        <v>207</v>
      </c>
      <c r="L13" s="182">
        <v>28</v>
      </c>
      <c r="M13" s="182" t="s">
        <v>208</v>
      </c>
      <c r="N13" s="189">
        <v>28</v>
      </c>
      <c r="O13" s="182" t="s">
        <v>209</v>
      </c>
      <c r="P13" s="182" t="s">
        <v>210</v>
      </c>
      <c r="Q13" s="185" t="s">
        <v>211</v>
      </c>
      <c r="R13" s="190">
        <v>273474.59999999998</v>
      </c>
      <c r="S13" s="191">
        <v>0</v>
      </c>
      <c r="T13" s="192" t="s">
        <v>107</v>
      </c>
      <c r="U13" s="190">
        <v>0</v>
      </c>
      <c r="V13" s="193">
        <f>ROUND(ROUND(S13,2)*ROUND(L13,3),2)</f>
        <v>0</v>
      </c>
      <c r="W13" s="193">
        <f>ROUND(V13*IF(UPPER(T13)="20%",20,1)*IF(UPPER(T13)="18%",18,1)*IF(UPPER(T13)="10%",10,1)*IF(UPPER(T13)="НДС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1" ht="50.1" customHeight="1" x14ac:dyDescent="0.25">
      <c r="A14" s="148" t="s">
        <v>105</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SUM(Z8:Z23)</f>
        <v>0</v>
      </c>
      <c r="Y14" s="85"/>
      <c r="Z14" s="84"/>
      <c r="AA14" s="84"/>
      <c r="AB14" s="84"/>
      <c r="AC14" s="84"/>
    </row>
    <row r="15" spans="1:41" ht="50.1" customHeight="1" x14ac:dyDescent="0.25">
      <c r="A15" s="150" t="s">
        <v>106</v>
      </c>
      <c r="B15" s="148"/>
      <c r="C15" s="148"/>
      <c r="D15" s="148"/>
      <c r="E15" s="148"/>
      <c r="F15" s="148"/>
      <c r="G15" s="148"/>
      <c r="H15" s="148"/>
      <c r="I15" s="148"/>
      <c r="J15" s="148"/>
      <c r="K15" s="148"/>
      <c r="L15" s="148"/>
      <c r="M15" s="148"/>
      <c r="N15" s="148"/>
      <c r="O15" s="148"/>
      <c r="P15" s="148"/>
      <c r="Q15" s="148"/>
      <c r="R15" s="148"/>
      <c r="S15" s="148"/>
      <c r="T15" s="148"/>
      <c r="U15" s="148"/>
      <c r="V15" s="148"/>
      <c r="W15" s="149"/>
      <c r="X15" s="103">
        <f>SUM(AB10:AB16)</f>
        <v>0</v>
      </c>
      <c r="Y15" s="85"/>
      <c r="Z15" s="84"/>
      <c r="AA15" s="84"/>
      <c r="AB15" s="84"/>
      <c r="AC15" s="84"/>
    </row>
    <row r="16" spans="1:41" ht="50.1" customHeight="1" x14ac:dyDescent="0.25">
      <c r="A16" s="150" t="s">
        <v>73</v>
      </c>
      <c r="B16" s="148"/>
      <c r="C16" s="148"/>
      <c r="D16" s="148"/>
      <c r="E16" s="148"/>
      <c r="F16" s="148"/>
      <c r="G16" s="148"/>
      <c r="H16" s="148"/>
      <c r="I16" s="148"/>
      <c r="J16" s="148"/>
      <c r="K16" s="148"/>
      <c r="L16" s="148"/>
      <c r="M16" s="148"/>
      <c r="N16" s="148"/>
      <c r="O16" s="148"/>
      <c r="P16" s="148"/>
      <c r="Q16" s="148"/>
      <c r="R16" s="148"/>
      <c r="S16" s="148"/>
      <c r="T16" s="148"/>
      <c r="U16" s="148"/>
      <c r="V16" s="148"/>
      <c r="W16" s="149"/>
      <c r="X16" s="103">
        <f>SUM(AA:AA)</f>
        <v>0</v>
      </c>
      <c r="Y16" s="85"/>
      <c r="Z16" s="84"/>
      <c r="AA16" s="84"/>
      <c r="AB16" s="84"/>
      <c r="AC16" s="84"/>
    </row>
    <row r="17" spans="1:26" ht="50.1" customHeight="1" x14ac:dyDescent="0.25">
      <c r="B17" s="139" t="str">
        <f>AK7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8"/>
      <c r="T17" s="78"/>
      <c r="U17" s="78"/>
      <c r="V17" s="78"/>
      <c r="W17" s="78"/>
      <c r="X17" s="79"/>
      <c r="Y17" s="79"/>
    </row>
    <row r="18" spans="1:26" ht="50.1" customHeight="1" x14ac:dyDescent="0.25">
      <c r="B18"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81"/>
      <c r="T18" s="81"/>
      <c r="U18" s="81"/>
      <c r="V18" s="81"/>
      <c r="W18" s="81"/>
      <c r="X18" s="82"/>
      <c r="Y18" s="82"/>
    </row>
    <row r="19" spans="1:26" ht="50.1" customHeight="1" x14ac:dyDescent="0.25">
      <c r="H19" s="19"/>
      <c r="I19" s="18"/>
      <c r="J19" s="18"/>
      <c r="S19" s="21"/>
      <c r="T19" s="21"/>
      <c r="U19" s="21"/>
      <c r="V19" s="21"/>
      <c r="W19" s="21"/>
      <c r="X19" s="10"/>
      <c r="Y19" s="10"/>
    </row>
    <row r="20" spans="1:26" ht="50.1" customHeight="1" x14ac:dyDescent="0.25">
      <c r="A20" s="13"/>
      <c r="B20" s="13"/>
      <c r="C20" s="13"/>
      <c r="D20" s="1" t="s">
        <v>21</v>
      </c>
      <c r="E20" s="38"/>
      <c r="F20" s="38"/>
      <c r="G20" s="37"/>
      <c r="H20" s="18" t="s">
        <v>62</v>
      </c>
      <c r="I20" s="19"/>
      <c r="J20" s="20"/>
      <c r="K20" s="14"/>
      <c r="L20" s="14"/>
      <c r="M20" s="14"/>
      <c r="N20" s="14"/>
      <c r="O20" s="14"/>
      <c r="P20" s="14"/>
      <c r="Q20" s="14"/>
      <c r="R20" s="14"/>
      <c r="S20" s="20"/>
      <c r="T20" s="20"/>
      <c r="U20" s="20"/>
      <c r="V20" s="20"/>
      <c r="W20" s="20"/>
      <c r="X20" s="14"/>
      <c r="Y20" s="14"/>
      <c r="Z20" s="71"/>
    </row>
    <row r="21" spans="1:26" ht="50.1" customHeight="1" x14ac:dyDescent="0.25">
      <c r="D21" s="37" t="s">
        <v>8</v>
      </c>
      <c r="E21" s="1"/>
      <c r="F21" s="1"/>
      <c r="G21" s="1"/>
      <c r="H21" s="18"/>
      <c r="I21" s="19"/>
      <c r="J21" s="18"/>
      <c r="S21" s="22"/>
      <c r="T21" s="22"/>
      <c r="U21" s="22"/>
      <c r="V21" s="22"/>
      <c r="W21" s="22"/>
    </row>
    <row r="22" spans="1:26" ht="50.1" customHeight="1" x14ac:dyDescent="0.25">
      <c r="D22" s="1" t="s">
        <v>9</v>
      </c>
      <c r="E22" s="1"/>
      <c r="F22" s="1"/>
      <c r="G22" s="1"/>
      <c r="H22" s="18"/>
      <c r="I22" s="19"/>
      <c r="J22" s="18"/>
      <c r="S22" s="22"/>
      <c r="T22" s="22"/>
      <c r="U22" s="22"/>
      <c r="V22" s="22"/>
      <c r="W22" s="22"/>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0" name="ПодписантФИО"/>
    <protectedRange sqref="D21" name="Диапазон5"/>
    <protectedRange sqref="E20:G20" name="Диапазон4"/>
    <protectedRange sqref="E6:H6" name="Диапазон1"/>
    <protectedRange sqref="F11:F13" name="Диапазон8_1"/>
    <protectedRange sqref="H11:H13" name="Диапазон2_1_1_1_1"/>
    <protectedRange sqref="G11:G13" name="Диапазон2_1_1_2"/>
    <protectedRange sqref="S11:T13" name="Диапазон3_1_1"/>
    <protectedRange sqref="I11:J13" name="Диапазон2_1_2"/>
    <protectedRange sqref="Q11:Q13" name="ППРФ925_1"/>
  </protectedRanges>
  <mergeCells count="15">
    <mergeCell ref="AJ1:AO2"/>
    <mergeCell ref="H5:X5"/>
    <mergeCell ref="A14:W14"/>
    <mergeCell ref="A15:W15"/>
    <mergeCell ref="A16:W16"/>
    <mergeCell ref="AD8:AG8"/>
    <mergeCell ref="H1:P1"/>
    <mergeCell ref="B3:D3"/>
    <mergeCell ref="B6:D6"/>
    <mergeCell ref="E6:L6"/>
    <mergeCell ref="H2:P2"/>
    <mergeCell ref="F8:X8"/>
    <mergeCell ref="H3:P3"/>
    <mergeCell ref="H4:X4"/>
    <mergeCell ref="H7:P7"/>
  </mergeCells>
  <conditionalFormatting sqref="S11:S13">
    <cfRule type="expression" dxfId="0" priority="1">
      <formula>S11&gt;IF(#REF!=0,S11,#REF!)</formula>
    </cfRule>
  </conditionalFormatting>
  <dataValidations count="5">
    <dataValidation type="list" allowBlank="1" showInputMessage="1" showErrorMessage="1" sqref="Q11:Q13">
      <formula1>$AK$5:$AL$5</formula1>
    </dataValidation>
    <dataValidation type="list" sqref="G11:H13">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3">
      <formula1>$AJ$3:$AM$3</formula1>
    </dataValidation>
    <dataValidation type="list" sqref="J11:J13">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177257</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177257</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177257</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2018-11-17T09:17:14Z</dcterms:modified>
  <cp:contentStatus>v2017_1</cp:contentStatus>
</cp:coreProperties>
</file>