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Енисейская, 70 (геодезия, геология, проект)\КП и сметы (геология 06.08.2021)\"/>
    </mc:Choice>
  </mc:AlternateContent>
  <bookViews>
    <workbookView xWindow="0" yWindow="0" windowWidth="13860" windowHeight="1063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G3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E32" i="1" l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A31" i="2" s="1"/>
  <c r="C31" i="2" s="1"/>
  <c r="C32" i="2" s="1"/>
  <c r="E32" i="2" s="1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<sst xmlns="http://schemas.openxmlformats.org/spreadsheetml/2006/main" count="391" uniqueCount="274">
  <si>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</si>
  <si>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</si>
  <si>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</si>
  <si>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</si>
  <si>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</si>
  <si>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</si>
  <si>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</si>
  <si>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</si>
  <si>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</si>
  <si>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</si>
  <si>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</si>
  <si>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</si>
  <si>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</si>
  <si>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</si>
  <si>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</si>
  <si>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</si>
  <si>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</si>
  <si>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</si>
  <si>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</si>
  <si>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</si>
  <si>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</si>
  <si>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</si>
  <si>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</si>
  <si>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</si>
  <si>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</si>
  <si>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</si>
  <si>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</si>
  <si>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</si>
  <si>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</si>
  <si>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</si>
  <si>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</si>
  <si>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</si>
  <si>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</si>
  <si>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</si>
  <si>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</si>
  <si>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</si>
  <si>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</si>
  <si>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</si>
  <si>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</si>
  <si>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</si>
  <si>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</si>
  <si>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</si>
  <si>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</si>
  <si>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</si>
  <si>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</si>
  <si>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</si>
  <si>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</si>
  <si>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</si>
  <si>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</si>
  <si>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</si>
  <si>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</si>
  <si>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</si>
  <si>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</si>
  <si>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</si>
  <si>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</si>
  <si>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</si>
  <si>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</si>
  <si>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</si>
  <si>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</si>
  <si>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</si>
  <si>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</si>
  <si>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</si>
  <si>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</si>
  <si>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</si>
  <si>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</si>
  <si>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</si>
  <si>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</si>
  <si>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</si>
  <si>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</si>
  <si>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</si>
  <si>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</si>
  <si>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</si>
  <si>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</si>
  <si>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</si>
  <si>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</si>
  <si>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</si>
  <si>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</si>
  <si>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</si>
  <si>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</si>
  <si>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</si>
  <si>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</si>
  <si>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</si>
  <si>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</si>
  <si>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</si>
  <si>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</si>
  <si>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</si>
  <si>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</si>
  <si>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</si>
  <si>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</si>
  <si>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</si>
  <si>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</si>
  <si>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</si>
  <si>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</si>
  <si>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</si>
  <si>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</si>
  <si>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</si>
  <si>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</si>
  <si>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</si>
  <si>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</si>
  <si>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</si>
  <si>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</si>
  <si>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</si>
  <si>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</si>
  <si>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</si>
  <si>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</si>
  <si>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</si>
  <si>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</si>
  <si>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</si>
  <si>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</si>
  <si>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</si>
  <si>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</si>
  <si>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</si>
  <si>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</si>
  <si>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</si>
  <si>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</si>
  <si>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</si>
  <si>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</si>
  <si>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</si>
  <si>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</si>
  <si>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</si>
  <si>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</si>
  <si>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</si>
  <si>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</si>
  <si>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</si>
  <si>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</si>
  <si>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</si>
  <si>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</si>
  <si>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</si>
  <si>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</si>
  <si>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</si>
  <si>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</si>
  <si>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</si>
  <si>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</si>
  <si>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</si>
  <si>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</si>
  <si>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</si>
  <si>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</si>
  <si>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</si>
  <si>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</si>
  <si>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</si>
  <si>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</si>
  <si>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</si>
  <si>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</si>
  <si>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</si>
  <si>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</si>
  <si>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</si>
  <si>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</si>
  <si>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</si>
  <si>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</si>
  <si>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</si>
  <si>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</si>
  <si>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</si>
  <si>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</si>
  <si>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</si>
  <si>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</si>
  <si>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</si>
  <si>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</si>
  <si>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</si>
  <si>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</si>
  <si>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</si>
  <si>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</si>
  <si>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</si>
  <si>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</si>
  <si>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</si>
  <si>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</si>
  <si>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</si>
  <si>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</si>
  <si>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</si>
  <si>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</si>
  <si>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</si>
  <si>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</si>
  <si>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</si>
  <si>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</si>
  <si>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</si>
  <si>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</si>
  <si>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</si>
  <si>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</si>
  <si>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</si>
  <si>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</si>
  <si>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</si>
  <si>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</si>
  <si>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</si>
  <si>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</si>
  <si>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</si>
  <si>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</si>
  <si>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</si>
  <si>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</si>
  <si>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</si>
  <si>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</si>
  <si>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</si>
  <si>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</si>
  <si>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</si>
  <si>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</si>
  <si>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</si>
  <si>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</si>
  <si>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</si>
  <si>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</si>
  <si>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</si>
  <si>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</si>
  <si>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</si>
  <si>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</si>
  <si>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</si>
  <si>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</si>
  <si>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</si>
  <si>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</si>
  <si>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</si>
  <si>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</si>
  <si>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</si>
  <si>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</si>
  <si>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</si>
  <si>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</si>
  <si>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</si>
  <si>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</si>
  <si>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</si>
  <si>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</si>
  <si>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</si>
  <si>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</si>
  <si>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</si>
  <si>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</si>
  <si>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</si>
  <si>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</si>
  <si>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</si>
  <si>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</si>
  <si>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</si>
  <si>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</si>
  <si>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</si>
  <si>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</si>
  <si>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</si>
  <si>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</si>
  <si>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</si>
  <si>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</si>
  <si>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</si>
  <si>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</si>
  <si>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</si>
  <si>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</si>
  <si>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</si>
  <si>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</si>
  <si>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</si>
  <si>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</si>
  <si>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</si>
  <si>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</si>
  <si>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</si>
  <si>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</si>
  <si>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</si>
  <si>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</si>
  <si>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</si>
  <si>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</si>
  <si>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</si>
  <si>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</si>
  <si>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</si>
  <si>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</si>
  <si>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</si>
  <si>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</si>
  <si>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</si>
  <si>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</si>
  <si>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</si>
  <si>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</si>
  <si>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</si>
  <si>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</si>
  <si>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</si>
  <si>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</si>
  <si>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</si>
  <si>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</si>
  <si>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</si>
  <si>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</si>
  <si>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</si>
  <si>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</si>
  <si>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</si>
  <si>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</si>
  <si>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</si>
  <si>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</si>
  <si>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</si>
  <si>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девяносто три тысячи шестнадцать рубля 00 копеек</t>
  </si>
  <si>
    <t>Газоснабжение нежилого здания в г. Челябинске, по ул. Енисейская,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</si>
</sst>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93015.579999999973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233035.47971699992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I11" sqref="I11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1.0699999999999998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2.3242312499999995</v>
      </c>
      <c r="G30" s="64">
        <f>(E30*F30)*0.01</f>
        <v>0.18593849999999998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2.5101697499999993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2510.1697499999991</v>
      </c>
      <c r="F32" s="73">
        <v>52.94</v>
      </c>
      <c r="G32" s="79">
        <f>ROUND(G31,3)*F32*1000</f>
        <v>132879.39999999997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132879.39999999997</v>
      </c>
      <c r="F33" s="61">
        <v>0.7</v>
      </c>
      <c r="G33" s="81">
        <f>G32*F33</f>
        <v>93015.579999999973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93015.579999999973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93015.579999999973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Девяносто три тысячи восемнадцать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Девяносто три тысячи восемнадцать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девяносто три тысячи восемнадцать рублей 00 коп.</v>
      </c>
    </row>
    <row r="6" spans="1:19" s="25" customFormat="1">
      <c r="A6" s="27" t="s">
        <v>74</v>
      </c>
      <c r="B6" s="25" t="str">
        <f>CONCATENATE(A8,A9,A10,A11,A12,B8,B9,C9)</f>
        <v>девяносто три тысячи восемнадцать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228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д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девяносто три тысячи </v>
      </c>
      <c r="D10" s="37"/>
      <c r="E10" s="38"/>
      <c r="F10" s="31" t="str">
        <f>PROPER(F9)</f>
        <v>Д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восемнадцать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93015.579999999973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9</v>
      </c>
      <c r="B24" s="37">
        <f>TRUNC(RIGHT(A24))</f>
        <v>9</v>
      </c>
      <c r="C24" s="41">
        <f>IF(B24=1,"",B24)</f>
        <v>9</v>
      </c>
      <c r="E24" s="46" t="str">
        <f>IF(OR(C24=0,B24=1),"",IF(B24=2,E35,IF(B24=3,E36,IF(B24=4,E37,IF(B24=5,E38,IF(B24=6,E39,IF(B24=7,E40,IF(B24=8,E41,E42))))))))</f>
        <v xml:space="preserve">девяносто </v>
      </c>
    </row>
    <row r="25" spans="1:9" s="33" customFormat="1">
      <c r="A25" s="44">
        <f>TRUNC(A27/10)</f>
        <v>93</v>
      </c>
      <c r="B25" s="37">
        <f>TRUNC(RIGHT(A25))</f>
        <v>3</v>
      </c>
      <c r="C25" s="41">
        <f>IF(B24=1,B25+10,IF(B25=0,0,B25))</f>
        <v>3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три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93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930</v>
      </c>
      <c r="B27" s="37">
        <f>TRUNC(RIGHT(A27))</f>
        <v>0</v>
      </c>
      <c r="C27" s="41">
        <f>B27</f>
        <v>0</v>
      </c>
      <c r="E27" s="45" t="str">
        <f>IF(B27=1,E43,IF(B27=2,G35,IF(B27=3,G36,IF(B27=4,G37,IF(B27=5,G38,IF(B27=6,G39,IF(B27=7,G40,IF(B27=8,G41,G42))))))))</f>
        <v xml:space="preserve">девятьсот </v>
      </c>
    </row>
    <row r="28" spans="1:9" s="33" customFormat="1">
      <c r="A28" s="44">
        <f>TRUNC(A29/10)</f>
        <v>9301</v>
      </c>
      <c r="B28" s="48">
        <f>TRUNC(RIGHT(A28))</f>
        <v>1</v>
      </c>
      <c r="C28" s="41" t="str">
        <f>IF(B28=1,"",B28)</f>
        <v/>
      </c>
      <c r="E28" s="46" t="str">
        <f>IF(OR(C28=0,B28=1),"",IF(C28=2,E35,IF(C28=3,E36,IF(C28=4,E37,IF(C28=5,E38,IF(C28=6,E39,IF(C28=7,E40,IF(C28=8,E41,E42))))))))</f>
        <v/>
      </c>
      <c r="G28" s="37"/>
    </row>
    <row r="29" spans="1:9" s="33" customFormat="1">
      <c r="A29" s="44">
        <f>E13</f>
        <v>93015.579999999973</v>
      </c>
      <c r="B29" s="37">
        <f>TRUNC(RIGHT(A29))</f>
        <v>8</v>
      </c>
      <c r="C29" s="41">
        <f>IF(B28=1,B29+10,IF(B29=0,0,B29))</f>
        <v>18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 xml:space="preserve">восемнадцать </v>
      </c>
      <c r="G29" s="37"/>
    </row>
    <row r="30" spans="1:9" s="33" customFormat="1">
      <c r="A30" s="39"/>
      <c r="B30" s="48"/>
      <c r="C30" s="49"/>
      <c r="E30" s="47">
        <f>B27*100+B28*10+B29</f>
        <v>18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2021-08-06T08:18:21Z</cp:lastPrinted>
  <dcterms:created xsi:type="dcterms:W3CDTF">2020-02-03T10:36:37Z</dcterms:created>
  <dcterms:modified xsi:type="dcterms:W3CDTF">2021-08-06T09:18:43Z</dcterms:modified>
</cp:coreProperties>
</file>