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\Рабочий стол\ОБЪЕКТЫ\КОНКУРС (ВНЕШНИЕ ИСТОЧНИКИ)\Труда, 157А\КОНКУРС СМР ТРУДА,157А\"/>
    </mc:Choice>
  </mc:AlternateContent>
  <bookViews>
    <workbookView xWindow="0" yWindow="0" windowWidth="21570" windowHeight="8160"/>
  </bookViews>
  <sheets>
    <sheet name="Лист1" sheetId="1" r:id="rId1"/>
  </sheets>
  <definedNames>
    <definedName name="_xlnm.Print_Area" localSheetId="0">Лист1!$A$1:$H$24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E17" i="1"/>
  <c r="D17" i="1"/>
  <c r="E15" i="1"/>
  <c r="E16" i="1" s="1"/>
  <c r="D15" i="1"/>
  <c r="D16" i="1" s="1"/>
  <c r="G16" i="1"/>
  <c r="D14" i="1" l="1"/>
  <c r="E14" i="1"/>
  <c r="G14" i="1"/>
  <c r="G18" i="1" l="1"/>
  <c r="H14" i="1"/>
  <c r="E18" i="1" l="1"/>
  <c r="G19" i="1"/>
  <c r="G20" i="1" s="1"/>
  <c r="H15" i="1"/>
  <c r="E19" i="1" l="1"/>
  <c r="E20" i="1" s="1"/>
  <c r="H16" i="1"/>
  <c r="H17" i="1"/>
  <c r="D18" i="1" l="1"/>
  <c r="H18" i="1" s="1"/>
  <c r="D19" i="1"/>
  <c r="H19" i="1" s="1"/>
  <c r="D20" i="1" l="1"/>
  <c r="H20" i="1" s="1"/>
  <c r="H10" i="1" l="1"/>
  <c r="H11" i="1"/>
  <c r="H12" i="1"/>
  <c r="H13" i="1" l="1"/>
  <c r="G5" i="1" l="1"/>
  <c r="G4" i="1" l="1"/>
</calcChain>
</file>

<file path=xl/sharedStrings.xml><?xml version="1.0" encoding="utf-8"?>
<sst xmlns="http://schemas.openxmlformats.org/spreadsheetml/2006/main" count="34" uniqueCount="32">
  <si>
    <t>Номер по порядку</t>
  </si>
  <si>
    <t>Номера сметных расчетов (смет.) Обоснование</t>
  </si>
  <si>
    <t>Наименование работ</t>
  </si>
  <si>
    <t>Сметная стоимость, руб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</si>
  <si>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</si>
  <si>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</si>
  <si>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</si>
  <si>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</si>
  <si>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итого</t>
  </si>
  <si>
    <t>ИТОГО</t>
  </si>
  <si>
    <t>РАСЧЕТ СТОИМОСТИ СТРОИТЕЛЬСТВА</t>
  </si>
  <si>
    <t>Итого</t>
  </si>
  <si>
    <t>Возмещение дополнительных затрат при производстве строительно-монтажных работ в зимнее время-3,3%</t>
  </si>
  <si>
    <t>руб.</t>
  </si>
  <si>
    <t xml:space="preserve">в т. ч. оборудование с НДС:                       </t>
  </si>
  <si>
    <t>ЛС №1</t>
  </si>
  <si>
    <r>
      <t xml:space="preserve">Сметная стоимость с НДС:  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 </t>
    </r>
  </si>
  <si>
    <t>Ю.А. Седов</t>
  </si>
  <si>
    <t>НДС 20%</t>
  </si>
  <si>
    <t>ИТОГО С НДС</t>
  </si>
  <si>
    <t>Непредвиденные работы и затраты-1,5%</t>
  </si>
  <si>
    <t xml:space="preserve">Составил:     Инженер по проектно-сметной работе ОНССГ                                                                           </t>
  </si>
  <si>
    <t>Д.И. Уварова</t>
  </si>
  <si>
    <t xml:space="preserve">Проверил:    Начальник Управления по строительству и инвестициям                                              </t>
  </si>
  <si>
    <t>Расчет №1.1.</t>
  </si>
  <si>
    <t>Расчет №1.2.</t>
  </si>
  <si>
    <t>Контрольно-исполнительная съемка газопровода</t>
  </si>
  <si>
    <t>ЛС №2</t>
  </si>
  <si>
    <t>Рекультивация</t>
  </si>
  <si>
    <t>Объект: Общественно-деловой центр (с комплексом апартаментов, встроенно-пристроенными помещениями общественно-делового назначения и автостоянкой) по адресу: г. Челябинск, Центральный район, ул. Труда, 157А. Подводящий газопровод</t>
  </si>
  <si>
    <t>Газопровод среднего давления</t>
  </si>
  <si>
    <t>Вынос в натуру (на местности) оси трассы газопровода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</si>
</sst>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center"/>
    </xf>
    <xf numFmtId="49" fontId="0" fillId="0" borderId="0" xfId="0" applyNumberFormat="1"/>
    <xf numFmtId="0" fontId="0" fillId="0" borderId="0" xfId="0" applyAlignment="1">
      <alignment wrapText="1"/>
    </xf>
    <xf numFmtId="4" fontId="0" fillId="0" borderId="0" xfId="0" applyNumberFormat="1"/>
    <xf numFmtId="0" fontId="1" fillId="0" borderId="0" xfId="0" applyFont="1" applyBorder="1" applyAlignment="1"/>
    <xf numFmtId="0" fontId="2" fillId="0" borderId="0" xfId="0" applyFont="1"/>
    <xf numFmtId="0" fontId="5" fillId="0" borderId="0" xfId="0" applyFont="1" applyBorder="1" applyAlignment="1"/>
    <xf numFmtId="4" fontId="2" fillId="0" borderId="0" xfId="0" applyNumberFormat="1" applyFont="1" applyBorder="1" applyAlignment="1"/>
    <xf numFmtId="0" fontId="5" fillId="0" borderId="0" xfId="0" applyFont="1" applyBorder="1" applyAlignment="1">
      <alignment horizontal="left"/>
    </xf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Fill="1"/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right" vertical="center"/>
    </xf>
    <xf numFmtId="4" fontId="3" fillId="0" borderId="2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zoomScaleNormal="100" workbookViewId="0">
      <selection activeCell="N25" sqref="N25"/>
    </sheetView>
  </sheetViews>
  <sheetFormatPr defaultRowHeight="15" x14ac:dyDescent="0.25"/>
  <cols>
    <col min="1" max="1" width="7" customWidth="1"/>
    <col min="2" max="2" width="14.140625" customWidth="1"/>
    <col min="3" max="3" width="49.42578125" customWidth="1"/>
    <col min="4" max="4" width="14.7109375" customWidth="1"/>
    <col min="5" max="6" width="15.28515625" customWidth="1"/>
    <col min="7" max="7" width="14.28515625" customWidth="1"/>
    <col min="8" max="8" width="14.85546875" customWidth="1"/>
    <col min="10" max="10" width="9.85546875" bestFit="1" customWidth="1"/>
    <col min="14" max="14" width="24.7109375" customWidth="1"/>
  </cols>
  <sheetData>
    <row r="1" spans="1:12" x14ac:dyDescent="0.25">
      <c r="A1" s="6"/>
      <c r="B1" s="6"/>
      <c r="C1" s="6"/>
      <c r="D1" s="6"/>
      <c r="E1" s="6"/>
      <c r="F1" s="6"/>
      <c r="G1" s="6"/>
      <c r="H1" s="6"/>
    </row>
    <row r="2" spans="1:12" ht="23.45" customHeight="1" x14ac:dyDescent="0.25">
      <c r="A2" s="52" t="s">
        <v>10</v>
      </c>
      <c r="B2" s="52"/>
      <c r="C2" s="52"/>
      <c r="D2" s="52"/>
      <c r="E2" s="52"/>
      <c r="F2" s="52"/>
      <c r="G2" s="52"/>
      <c r="H2" s="52"/>
    </row>
    <row r="3" spans="1:12" ht="39" customHeight="1" x14ac:dyDescent="0.25">
      <c r="A3" s="53" t="s">
        <v>29</v>
      </c>
      <c r="B3" s="53"/>
      <c r="C3" s="53"/>
      <c r="D3" s="53"/>
      <c r="E3" s="53"/>
      <c r="F3" s="53"/>
      <c r="G3" s="53"/>
      <c r="H3" s="53"/>
    </row>
    <row r="4" spans="1:12" x14ac:dyDescent="0.25">
      <c r="A4" s="6"/>
      <c r="B4" s="6"/>
      <c r="C4" s="6"/>
      <c r="D4" s="6"/>
      <c r="E4" s="7" t="s">
        <v>16</v>
      </c>
      <c r="F4" s="6"/>
      <c r="G4" s="8">
        <f>H20</f>
        <v>3177438.5500000003</v>
      </c>
      <c r="H4" s="7" t="s">
        <v>13</v>
      </c>
      <c r="I4" s="5"/>
    </row>
    <row r="5" spans="1:12" x14ac:dyDescent="0.25">
      <c r="A5" s="6"/>
      <c r="B5" s="6"/>
      <c r="C5" s="6"/>
      <c r="D5" s="6"/>
      <c r="E5" s="9" t="s">
        <v>14</v>
      </c>
      <c r="F5" s="9"/>
      <c r="G5" s="8">
        <f>F20</f>
        <v>0</v>
      </c>
      <c r="H5" s="9" t="s">
        <v>13</v>
      </c>
    </row>
    <row r="6" spans="1:12" ht="15.75" thickBot="1" x14ac:dyDescent="0.3">
      <c r="A6" s="10"/>
      <c r="B6" s="10"/>
      <c r="C6" s="10"/>
      <c r="D6" s="10"/>
      <c r="E6" s="10"/>
      <c r="F6" s="6"/>
      <c r="G6" s="6"/>
      <c r="H6" s="6"/>
      <c r="L6" s="2"/>
    </row>
    <row r="7" spans="1:12" ht="15.6" customHeight="1" x14ac:dyDescent="0.25">
      <c r="A7" s="61" t="s">
        <v>0</v>
      </c>
      <c r="B7" s="59" t="s">
        <v>1</v>
      </c>
      <c r="C7" s="57" t="s">
        <v>2</v>
      </c>
      <c r="D7" s="54" t="s">
        <v>3</v>
      </c>
      <c r="E7" s="55"/>
      <c r="F7" s="55"/>
      <c r="G7" s="55"/>
      <c r="H7" s="56"/>
    </row>
    <row r="8" spans="1:12" ht="24.6" customHeight="1" x14ac:dyDescent="0.25">
      <c r="A8" s="62"/>
      <c r="B8" s="60"/>
      <c r="C8" s="58"/>
      <c r="D8" s="11" t="s">
        <v>4</v>
      </c>
      <c r="E8" s="11" t="s">
        <v>5</v>
      </c>
      <c r="F8" s="12" t="s">
        <v>6</v>
      </c>
      <c r="G8" s="11" t="s">
        <v>7</v>
      </c>
      <c r="H8" s="13" t="s">
        <v>8</v>
      </c>
    </row>
    <row r="9" spans="1:12" s="1" customFormat="1" ht="13.9" customHeight="1" x14ac:dyDescent="0.25">
      <c r="A9" s="14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3">
        <v>8</v>
      </c>
    </row>
    <row r="10" spans="1:12" ht="18.75" customHeight="1" x14ac:dyDescent="0.25">
      <c r="A10" s="14">
        <v>1</v>
      </c>
      <c r="B10" s="28" t="s">
        <v>15</v>
      </c>
      <c r="C10" s="25" t="s">
        <v>30</v>
      </c>
      <c r="D10" s="26">
        <v>2410332</v>
      </c>
      <c r="E10" s="26">
        <v>11317</v>
      </c>
      <c r="F10" s="26"/>
      <c r="G10" s="26"/>
      <c r="H10" s="27">
        <f t="shared" ref="H10:H13" si="0">SUM(D10:G10)</f>
        <v>2421649</v>
      </c>
      <c r="L10" s="3"/>
    </row>
    <row r="11" spans="1:12" ht="18.75" customHeight="1" x14ac:dyDescent="0.25">
      <c r="A11" s="14">
        <v>2</v>
      </c>
      <c r="B11" s="28" t="s">
        <v>27</v>
      </c>
      <c r="C11" s="25" t="s">
        <v>28</v>
      </c>
      <c r="D11" s="26">
        <v>2819</v>
      </c>
      <c r="E11" s="26"/>
      <c r="F11" s="26"/>
      <c r="G11" s="26"/>
      <c r="H11" s="27">
        <f t="shared" si="0"/>
        <v>2819</v>
      </c>
      <c r="L11" s="3"/>
    </row>
    <row r="12" spans="1:12" ht="18.75" customHeight="1" x14ac:dyDescent="0.25">
      <c r="A12" s="14">
        <v>3</v>
      </c>
      <c r="B12" s="28" t="s">
        <v>24</v>
      </c>
      <c r="C12" s="16" t="s">
        <v>31</v>
      </c>
      <c r="D12" s="26"/>
      <c r="E12" s="26"/>
      <c r="F12" s="26"/>
      <c r="G12" s="26">
        <v>25329</v>
      </c>
      <c r="H12" s="27">
        <f t="shared" si="0"/>
        <v>25329</v>
      </c>
      <c r="L12" s="3"/>
    </row>
    <row r="13" spans="1:12" ht="18.75" customHeight="1" x14ac:dyDescent="0.25">
      <c r="A13" s="14">
        <v>4</v>
      </c>
      <c r="B13" s="28" t="s">
        <v>25</v>
      </c>
      <c r="C13" s="16" t="s">
        <v>26</v>
      </c>
      <c r="D13" s="26"/>
      <c r="E13" s="26"/>
      <c r="F13" s="26"/>
      <c r="G13" s="26">
        <v>78930</v>
      </c>
      <c r="H13" s="27">
        <f t="shared" si="0"/>
        <v>78930</v>
      </c>
      <c r="L13" s="3"/>
    </row>
    <row r="14" spans="1:12" ht="18.75" customHeight="1" x14ac:dyDescent="0.25">
      <c r="A14" s="29"/>
      <c r="B14" s="30"/>
      <c r="C14" s="31" t="s">
        <v>11</v>
      </c>
      <c r="D14" s="32">
        <f>SUM(D10:D13)</f>
        <v>2413151</v>
      </c>
      <c r="E14" s="32">
        <f t="shared" ref="E14:G14" si="1">SUM(E10:E13)</f>
        <v>11317</v>
      </c>
      <c r="F14" s="32"/>
      <c r="G14" s="32">
        <f t="shared" si="1"/>
        <v>104259</v>
      </c>
      <c r="H14" s="33">
        <f>SUM(D14:G14)</f>
        <v>2528727</v>
      </c>
      <c r="L14" s="3"/>
    </row>
    <row r="15" spans="1:12" ht="28.5" customHeight="1" x14ac:dyDescent="0.25">
      <c r="A15" s="19"/>
      <c r="B15" s="20"/>
      <c r="C15" s="21" t="s">
        <v>12</v>
      </c>
      <c r="D15" s="22">
        <f>ROUND(D14*3.3%,2)</f>
        <v>79633.98</v>
      </c>
      <c r="E15" s="22">
        <f>ROUND(E14*3.3%,2)</f>
        <v>373.46</v>
      </c>
      <c r="F15" s="22"/>
      <c r="G15" s="23"/>
      <c r="H15" s="24">
        <f>SUM(D15:G15)</f>
        <v>80007.44</v>
      </c>
    </row>
    <row r="16" spans="1:12" x14ac:dyDescent="0.25">
      <c r="A16" s="14"/>
      <c r="B16" s="15"/>
      <c r="C16" s="16" t="s">
        <v>11</v>
      </c>
      <c r="D16" s="17">
        <f>D14+D15</f>
        <v>2492784.98</v>
      </c>
      <c r="E16" s="17">
        <f t="shared" ref="E16:G16" si="2">E14+E15</f>
        <v>11690.46</v>
      </c>
      <c r="F16" s="17"/>
      <c r="G16" s="17">
        <f t="shared" si="2"/>
        <v>104259</v>
      </c>
      <c r="H16" s="18">
        <f t="shared" ref="H16:H17" si="3">SUM(D16:G16)</f>
        <v>2608734.44</v>
      </c>
    </row>
    <row r="17" spans="1:10" ht="15.6" customHeight="1" x14ac:dyDescent="0.25">
      <c r="A17" s="14"/>
      <c r="B17" s="15"/>
      <c r="C17" s="16" t="s">
        <v>20</v>
      </c>
      <c r="D17" s="17">
        <f>ROUND(D16*1.5%,2)</f>
        <v>37391.769999999997</v>
      </c>
      <c r="E17" s="17">
        <f>ROUND(E16*1.5%,2)</f>
        <v>175.36</v>
      </c>
      <c r="F17" s="17"/>
      <c r="G17" s="17">
        <f>ROUND(G16*1.5%,2)</f>
        <v>1563.89</v>
      </c>
      <c r="H17" s="18">
        <f t="shared" si="3"/>
        <v>39131.019999999997</v>
      </c>
      <c r="J17" s="4"/>
    </row>
    <row r="18" spans="1:10" x14ac:dyDescent="0.25">
      <c r="A18" s="14"/>
      <c r="B18" s="41"/>
      <c r="C18" s="38" t="s">
        <v>9</v>
      </c>
      <c r="D18" s="36">
        <f>SUM(D16:D17)</f>
        <v>2530176.75</v>
      </c>
      <c r="E18" s="36">
        <f t="shared" ref="E18:G18" si="4">SUM(E16:E17)</f>
        <v>11865.82</v>
      </c>
      <c r="F18" s="36"/>
      <c r="G18" s="36">
        <f t="shared" si="4"/>
        <v>105822.89</v>
      </c>
      <c r="H18" s="35">
        <f>SUM(D18:G18)</f>
        <v>2647865.46</v>
      </c>
    </row>
    <row r="19" spans="1:10" x14ac:dyDescent="0.25">
      <c r="A19" s="29"/>
      <c r="B19" s="42"/>
      <c r="C19" s="39" t="s">
        <v>18</v>
      </c>
      <c r="D19" s="37">
        <f>ROUND(D18*0.2,2)</f>
        <v>506035.35</v>
      </c>
      <c r="E19" s="37">
        <f t="shared" ref="E19:G19" si="5">ROUND(E18*0.2,2)</f>
        <v>2373.16</v>
      </c>
      <c r="F19" s="37"/>
      <c r="G19" s="37">
        <f t="shared" si="5"/>
        <v>21164.58</v>
      </c>
      <c r="H19" s="35">
        <f t="shared" ref="H19:H20" si="6">SUM(D19:G19)</f>
        <v>529573.09</v>
      </c>
    </row>
    <row r="20" spans="1:10" ht="15.75" thickBot="1" x14ac:dyDescent="0.3">
      <c r="A20" s="44"/>
      <c r="B20" s="43"/>
      <c r="C20" s="40" t="s">
        <v>19</v>
      </c>
      <c r="D20" s="49">
        <f>D18+D19</f>
        <v>3036212.1</v>
      </c>
      <c r="E20" s="49">
        <f t="shared" ref="E20:G20" si="7">E18+E19</f>
        <v>14238.98</v>
      </c>
      <c r="F20" s="49"/>
      <c r="G20" s="49">
        <f t="shared" si="7"/>
        <v>126987.47</v>
      </c>
      <c r="H20" s="34">
        <f t="shared" si="6"/>
        <v>3177438.5500000003</v>
      </c>
    </row>
    <row r="21" spans="1:10" ht="18.75" customHeight="1" x14ac:dyDescent="0.25">
      <c r="A21" s="51"/>
      <c r="B21" s="51"/>
      <c r="C21" s="51"/>
      <c r="D21" s="51"/>
      <c r="E21" s="51"/>
      <c r="F21" s="51"/>
      <c r="G21" s="51"/>
      <c r="H21" s="51"/>
    </row>
    <row r="22" spans="1:10" x14ac:dyDescent="0.25">
      <c r="A22" s="6"/>
      <c r="B22" s="50" t="s">
        <v>21</v>
      </c>
      <c r="C22" s="50"/>
      <c r="D22" s="50"/>
      <c r="E22" s="45" t="s">
        <v>22</v>
      </c>
      <c r="F22" s="6"/>
      <c r="G22" s="6"/>
      <c r="H22" s="6"/>
    </row>
    <row r="23" spans="1:10" x14ac:dyDescent="0.25">
      <c r="A23" s="6"/>
      <c r="B23" s="46"/>
      <c r="C23" s="47"/>
      <c r="D23" s="47"/>
      <c r="E23" s="48"/>
      <c r="F23" s="6"/>
      <c r="G23" s="6"/>
      <c r="H23" s="6"/>
    </row>
    <row r="24" spans="1:10" x14ac:dyDescent="0.25">
      <c r="B24" s="50" t="s">
        <v>23</v>
      </c>
      <c r="C24" s="50"/>
      <c r="D24" s="50"/>
      <c r="E24" s="45" t="s">
        <v>17</v>
      </c>
    </row>
  </sheetData>
  <mergeCells count="9">
    <mergeCell ref="B22:D22"/>
    <mergeCell ref="B24:D24"/>
    <mergeCell ref="A21:H21"/>
    <mergeCell ref="A2:H2"/>
    <mergeCell ref="A3:H3"/>
    <mergeCell ref="D7:H7"/>
    <mergeCell ref="C7:C8"/>
    <mergeCell ref="B7:B8"/>
    <mergeCell ref="A7:A8"/>
  </mergeCells>
  <printOptions horizontalCentered="1"/>
  <pageMargins left="0.59055118110236227" right="0.59055118110236227" top="0.78740157480314965" bottom="0.78740157480314965" header="0" footer="0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Уварова Дарья Ильинична</cp:lastModifiedBy>
  <cp:lastPrinted>2021-12-06T10:59:03Z</cp:lastPrinted>
  <dcterms:created xsi:type="dcterms:W3CDTF">2015-09-28T09:43:35Z</dcterms:created>
  <dcterms:modified xsi:type="dcterms:W3CDTF">2022-01-19T08:49:10Z</dcterms:modified>
</cp:coreProperties>
</file>