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\Рабочий стол\ОБЪЕКТЫ\КОНКУРС (ВНЕШНИЕ ИСТОЧНИКИ)\Труда, 157А\КОНКУРС СМР ТРУДА,157А\"/>
    </mc:Choice>
  </mc:AlternateContent>
  <bookViews>
    <workbookView xWindow="0" yWindow="60" windowWidth="22980" windowHeight="9270" activeTab="3"/>
  </bookViews>
  <sheets>
    <sheet name="ЛС №1 ГСН" sheetId="5" r:id="rId1"/>
    <sheet name="ЛС №2 рекультивация" sheetId="6" r:id="rId2"/>
    <sheet name="Расчет №1.1" sheetId="4" r:id="rId3"/>
    <sheet name="Расчет №1.2" sheetId="1" r:id="rId4"/>
  </sheets>
  <definedNames>
    <definedName name="Print_Area" localSheetId="0">'ЛС №1 ГСН'!A:N</definedName>
    <definedName name="Print_Area" localSheetId="1">'ЛС №2 рекультивация'!A:N</definedName>
    <definedName name="Print_Titles" localSheetId="0">'ЛС №1 ГСН'!32:32</definedName>
    <definedName name="Print_Titles" localSheetId="1">'ЛС №2 рекультивация'!32:32</definedName>
    <definedName name="_xlnm.Print_Titles" localSheetId="0">'ЛС №1 ГСН'!$32:$32</definedName>
    <definedName name="_xlnm.Print_Titles" localSheetId="1">'ЛС №2 рекультивация'!$32:$32</definedName>
    <definedName name="_xlnm.Print_Area" localSheetId="2">'Расчет №1.1'!$A$1:$E$28</definedName>
    <definedName name="_xlnm.Print_Area" localSheetId="3">'Расчет №1.2'!$A$1:$E$24</definedName>
  </definedNames>
  <calcPr calcId="152511"/>
</workbook>
</file>

<file path=xl/calcChain.xml><?xml version="1.0" encoding="utf-8"?>
<calcChain xmlns="http://schemas.openxmlformats.org/spreadsheetml/2006/main">
  <c r="E18" i="1" l="1"/>
  <c r="E22" i="4"/>
  <c r="E17" i="4" l="1"/>
  <c r="E16" i="4"/>
  <c r="E14" i="4"/>
  <c r="E13" i="4"/>
  <c r="E12" i="4"/>
  <c r="E11" i="4"/>
  <c r="E10" i="4"/>
  <c r="E15" i="4" s="1"/>
  <c r="E18" i="4" s="1"/>
  <c r="E19" i="4" s="1"/>
  <c r="E20" i="4" s="1"/>
  <c r="E21" i="4" s="1"/>
  <c r="E10" i="1" l="1"/>
  <c r="E9" i="1"/>
  <c r="E12" i="1"/>
  <c r="E13" i="1" l="1"/>
  <c r="E14" i="1" s="1"/>
  <c r="E11" i="1"/>
  <c r="E15" i="1" l="1"/>
  <c r="E16" i="1" s="1"/>
  <c r="E17" i="1" s="1"/>
</calcChain>
</file>

<file path=xl/sharedStrings.xml><?xml version="1.0" encoding="utf-8"?>
<sst xmlns="http://schemas.openxmlformats.org/spreadsheetml/2006/main" count="3906" uniqueCount="778">
  <si>
    <t xml:space="preserve">Объект: </t>
  </si>
  <si>
    <t xml:space="preserve">Смета составлена на основании СБЦ на инженерно-геодезические изыскания для строительства 2006 г в ценах на 01.01.2001 г </t>
  </si>
  <si>
    <t>№ п/п</t>
  </si>
  <si>
    <t xml:space="preserve">Вид работ </t>
  </si>
  <si>
    <t xml:space="preserve">Номер частей, глав, таблиц Справочника </t>
  </si>
  <si>
    <t xml:space="preserve">Расчет стоимости </t>
  </si>
  <si>
    <t xml:space="preserve">Сумма, руб </t>
  </si>
  <si>
    <t xml:space="preserve">Раздел 1. Геодезические работы </t>
  </si>
  <si>
    <t>Итого по разделу 1</t>
  </si>
  <si>
    <t xml:space="preserve"> Внутренний транспорт </t>
  </si>
  <si>
    <t>Справочник базовых цен на инженерные изыскания (М.2006г) Таблица 4, п. 4</t>
  </si>
  <si>
    <t xml:space="preserve">Организация, ликвидация работ </t>
  </si>
  <si>
    <t>Справочник базовых цен на инженерные изыскания (М.2006г) п.13, о.у. 6%*2,5 (примеч)</t>
  </si>
  <si>
    <t>С учетом районного коэффициента К=1,08 Таблица 3 п 2</t>
  </si>
  <si>
    <t xml:space="preserve">Итого по смете в базисных ценах на 01.01.2001 г  </t>
  </si>
  <si>
    <t xml:space="preserve">Съемка, нивелирование и детальное описание подземных коммуникаций в открытой траншее с составлением исполнительных чертежей инженерных сетей. Измеритель - 100 м траншеи. (Полевые работы) </t>
  </si>
  <si>
    <t xml:space="preserve">Справочник базовых цен на инженерные изыскания (М.2006г) Таблица 32, пункт 2, II категория, К=1,15-при глуб от 1 до 3; к=0,85- без выплаты командировочных </t>
  </si>
  <si>
    <t>516/100*1908*1,15*0,85</t>
  </si>
  <si>
    <t xml:space="preserve">Измеритель - 100 м траншеи. (Камеральные работы) </t>
  </si>
  <si>
    <t xml:space="preserve">Справочник базовых цен на инженерные изыскания (М.2006г) Таблица 32, пункт 2, II категория </t>
  </si>
  <si>
    <t>516/100*501</t>
  </si>
  <si>
    <t>Итого по разделу 2</t>
  </si>
  <si>
    <t>9624*16,25%</t>
  </si>
  <si>
    <t>(9624+1564)*6%*2,5</t>
  </si>
  <si>
    <t>Итого по смете в текущих ценах 2 кв 2021 (ИЗ), Письмо Минстроя России от 09.08.2021 г. №33267-ИФ/09 прил.2), К=4,73</t>
  </si>
  <si>
    <t>16687*4,73</t>
  </si>
  <si>
    <t xml:space="preserve">затрат на выполнение инженерно-геодезических работ </t>
  </si>
  <si>
    <t xml:space="preserve">по выносу в натуру (на местности) оси трассы газопровода </t>
  </si>
  <si>
    <t>Плановая и высотная привязка при расстоянии между точками, м: до 50</t>
  </si>
  <si>
    <t xml:space="preserve">Справочник базовых цен на инженерные изыскания (М.2006г) Таблица 62, пункт 1, II категория </t>
  </si>
  <si>
    <t>10*111*0,85</t>
  </si>
  <si>
    <t xml:space="preserve">Проложение теодолитных ходов, км </t>
  </si>
  <si>
    <t xml:space="preserve">Справочник базовых цен на инженерные изыскания (М.2006г) Таблица 61, пункт 1, II категория </t>
  </si>
  <si>
    <t>516/1000*1074*0,85</t>
  </si>
  <si>
    <t xml:space="preserve">Вынос в натуру красных линий застройки. Измеритель - 1 км. Протяженность - 0,516 км. Полевые работы </t>
  </si>
  <si>
    <t xml:space="preserve">Справочник базовых цен на инженерные изыскания (М.2006г) Таблица 14, п. 7, II категория </t>
  </si>
  <si>
    <t>516/1000*3144*0,85</t>
  </si>
  <si>
    <t xml:space="preserve">Вынос в натуру красных линий застройки. Измеритель - 1 км. Протяженность - 0,516 км. Камеральные работы </t>
  </si>
  <si>
    <t xml:space="preserve">Справочник базовых цен на инженерные изыскания (М.2006г) Таблица 14, п. 7, (прим. 1) III категория </t>
  </si>
  <si>
    <t>516/1000*1181</t>
  </si>
  <si>
    <t>Изготовление и установка пунктов разбивочной сети. Количество знаков - 10</t>
  </si>
  <si>
    <t xml:space="preserve">Справочник базовых цен на инженерные изыскания (М.2006г) Таблица 10, п. 6, III категория </t>
  </si>
  <si>
    <t>10*54*0,85</t>
  </si>
  <si>
    <t>3253*16,25%</t>
  </si>
  <si>
    <t>(3253+529)*6%*2,5</t>
  </si>
  <si>
    <t>Итого</t>
  </si>
  <si>
    <t>5 355*4,73</t>
  </si>
  <si>
    <t>[должность, подпись (инициалы, фамилия)]</t>
  </si>
  <si>
    <t xml:space="preserve">                                                      (Начальник ОНССГ    О.А. Рыжикова)</t>
  </si>
  <si>
    <t>Проверил:</t>
  </si>
  <si>
    <t xml:space="preserve">                                                      (Инженер по проектно-сметной работе ОНССГ   Д.И. Уварова)</t>
  </si>
  <si>
    <t>Составил:</t>
  </si>
  <si>
    <t xml:space="preserve">               материалы, изделия и конструкции отсутствующие в СНБ</t>
  </si>
  <si>
    <t xml:space="preserve">          в том числе:</t>
  </si>
  <si>
    <t xml:space="preserve">  ВСЕГО по смете</t>
  </si>
  <si>
    <t xml:space="preserve">     Итого сметная прибыль (справочно)</t>
  </si>
  <si>
    <t xml:space="preserve">     Итого накладные расходы (справочно)</t>
  </si>
  <si>
    <t xml:space="preserve">     Итого ФОТ (справочно)</t>
  </si>
  <si>
    <t xml:space="preserve">               сметная прибыль</t>
  </si>
  <si>
    <t xml:space="preserve">               накладные расходы</t>
  </si>
  <si>
    <t xml:space="preserve">               материалы</t>
  </si>
  <si>
    <t xml:space="preserve">                    в том числе оплата труда машинистов (ОТм)</t>
  </si>
  <si>
    <t xml:space="preserve">               эксплуатация машин и механизмов</t>
  </si>
  <si>
    <t xml:space="preserve">               оплата труда</t>
  </si>
  <si>
    <t xml:space="preserve">     Монтажные работы</t>
  </si>
  <si>
    <t xml:space="preserve">     Строительные работы</t>
  </si>
  <si>
    <t xml:space="preserve">               Материалы</t>
  </si>
  <si>
    <t xml:space="preserve">                    в том числе оплата труда машинистов (Отм)</t>
  </si>
  <si>
    <t xml:space="preserve">               Эксплуатация машин</t>
  </si>
  <si>
    <t xml:space="preserve">               Оплата труда рабочих</t>
  </si>
  <si>
    <t xml:space="preserve">     Итого прямые затраты (справочно)</t>
  </si>
  <si>
    <t>Итоги по смете:</t>
  </si>
  <si>
    <t>Объем=0,5856+0,0366</t>
  </si>
  <si>
    <t>Асфальт литой для покрытий тротуаров тип II (жесткий)</t>
  </si>
  <si>
    <t>4,32</t>
  </si>
  <si>
    <t>0,6222</t>
  </si>
  <si>
    <t>т</t>
  </si>
  <si>
    <t>ТССЦ-410-0054</t>
  </si>
  <si>
    <t>98</t>
  </si>
  <si>
    <t>Всего по позиции</t>
  </si>
  <si>
    <t>СП Автомобильные дороги</t>
  </si>
  <si>
    <t>95</t>
  </si>
  <si>
    <t>%</t>
  </si>
  <si>
    <t>Приказ Минстроя России № 774/пр от 11.12.2020 Прил. п.21</t>
  </si>
  <si>
    <t>НР Автомобильные дороги</t>
  </si>
  <si>
    <t>126</t>
  </si>
  <si>
    <t>Приказ Минстроя России № 812/пр от 21.12.2020 Прил. п.21</t>
  </si>
  <si>
    <t>ФОТ</t>
  </si>
  <si>
    <t>Итого по расценке</t>
  </si>
  <si>
    <t>ЗТ</t>
  </si>
  <si>
    <t>0,0003234</t>
  </si>
  <si>
    <t>0,575</t>
  </si>
  <si>
    <t>0,09</t>
  </si>
  <si>
    <t>чел.-ч</t>
  </si>
  <si>
    <t>М</t>
  </si>
  <si>
    <t>0,5</t>
  </si>
  <si>
    <t>4</t>
  </si>
  <si>
    <t>ОТ</t>
  </si>
  <si>
    <t>17,83</t>
  </si>
  <si>
    <t>1</t>
  </si>
  <si>
    <t>Производство работ осуществляется в стесненных условиях застроенной части населенных пунктов. ОЗП=1,15; ЭМ=1,15; ЗПМ=1,15; ТЗ=1,15; ТЗМ=1,15</t>
  </si>
  <si>
    <t>Прил.3, Табл.1, п.5</t>
  </si>
  <si>
    <t>5-4=1/0,5=0,5 ПЗ=0,5 (ОЗП=0,5; ЭМ=0,5 к расх.; ЗПМ=0,5; МАТ=0,5 к расх.; ТЗ=0,5; ТЗМ=0,5)</t>
  </si>
  <si>
    <t>Объем=6,25 / 1000</t>
  </si>
  <si>
    <t>На каждые 0,5 см изменения толщины покрытия добавлять или исключать: к расценке 27-06-020-08</t>
  </si>
  <si>
    <t>0,00625</t>
  </si>
  <si>
    <t>1000 м2 покрытия</t>
  </si>
  <si>
    <t>ТЕР27-06-021-08</t>
  </si>
  <si>
    <t>97</t>
  </si>
  <si>
    <t>ЗТм</t>
  </si>
  <si>
    <t>0,1372813</t>
  </si>
  <si>
    <t>1,15</t>
  </si>
  <si>
    <t>19,1</t>
  </si>
  <si>
    <t>0,2752813</t>
  </si>
  <si>
    <t>38,3</t>
  </si>
  <si>
    <t>в т.ч. ОТм</t>
  </si>
  <si>
    <t>3</t>
  </si>
  <si>
    <t>ЭМ</t>
  </si>
  <si>
    <t>8,07</t>
  </si>
  <si>
    <t>2</t>
  </si>
  <si>
    <t>Устройство покрытия толщиной 4 см из горячих асфальтобетонных смесей пористых мелкозернистых, плотность каменных материалов: 2,5-2,9 т/м3</t>
  </si>
  <si>
    <t>ТЕР27-06-020-08</t>
  </si>
  <si>
    <t>96</t>
  </si>
  <si>
    <t>Объем=14*0,4</t>
  </si>
  <si>
    <t>Камни бортовые БР 100.30.15 /бетон В30 (М400), объем 0,043 м3/ (ГОСТ 6665-91). Стоимость новых шт учитываем в размере 40%.</t>
  </si>
  <si>
    <t>6</t>
  </si>
  <si>
    <t>шт.</t>
  </si>
  <si>
    <t>ТССЦ-403-8021</t>
  </si>
  <si>
    <t>0,10948</t>
  </si>
  <si>
    <t>0,68</t>
  </si>
  <si>
    <t>12,24888</t>
  </si>
  <si>
    <t>76,08</t>
  </si>
  <si>
    <t>Объем=14 / 100</t>
  </si>
  <si>
    <t>Установка бортовых камней бетонных: при цементобетонных покрытиях</t>
  </si>
  <si>
    <t>0,14</t>
  </si>
  <si>
    <t>100 м бортового камня</t>
  </si>
  <si>
    <t>ТЕР27-02-010-01</t>
  </si>
  <si>
    <t>94</t>
  </si>
  <si>
    <t>Плитка тротуарная BESSER "БРУСЧАТКА", размер 199х99х80 мм, серая</t>
  </si>
  <si>
    <t>40,8</t>
  </si>
  <si>
    <t>м2</t>
  </si>
  <si>
    <t>ТССЦ-403-8708</t>
  </si>
  <si>
    <t>93</t>
  </si>
  <si>
    <t>0,276</t>
  </si>
  <si>
    <t>0,06</t>
  </si>
  <si>
    <t>54,28</t>
  </si>
  <si>
    <t>11,8</t>
  </si>
  <si>
    <t>Объем=40 / 10</t>
  </si>
  <si>
    <t>Устройство покрытий из тротуарной плитки, количество плитки при укладке на 1 м2: 55 шт.</t>
  </si>
  <si>
    <t>10 м2</t>
  </si>
  <si>
    <t>ТЕР27-07-005-02</t>
  </si>
  <si>
    <t>92</t>
  </si>
  <si>
    <t>Монтажные работы</t>
  </si>
  <si>
    <t>Объем=19,9*2,4</t>
  </si>
  <si>
    <t>Перевозка грузов автомобилями-самосвалами грузоподъемностью 10 т, работающих вне карьера, на расстояние: до 5 км I класс груза</t>
  </si>
  <si>
    <t>47,76</t>
  </si>
  <si>
    <t>1 т груза</t>
  </si>
  <si>
    <t>ТССЦпг-03-21-01-005</t>
  </si>
  <si>
    <t>91</t>
  </si>
  <si>
    <t>Погрузочные работы при автомобильных перевозках: мусора строительного с погрузкой экскаваторами емкостью ковша до 0,5 м3</t>
  </si>
  <si>
    <t>ТССЦпг-01-01-01-043</t>
  </si>
  <si>
    <t>90</t>
  </si>
  <si>
    <t>0,0408609</t>
  </si>
  <si>
    <t>3,79</t>
  </si>
  <si>
    <t>0,1425281</t>
  </si>
  <si>
    <t>13,22</t>
  </si>
  <si>
    <t>Объем=(6,25*0,15) / 100</t>
  </si>
  <si>
    <t>Разборка покрытий и оснований: щебеночных</t>
  </si>
  <si>
    <t>0,009375</t>
  </si>
  <si>
    <t>100 м3 конструкций</t>
  </si>
  <si>
    <t>ТЕР27-03-008-02</t>
  </si>
  <si>
    <t>89</t>
  </si>
  <si>
    <t>0,1639828</t>
  </si>
  <si>
    <t>45,63</t>
  </si>
  <si>
    <t>0,6461563</t>
  </si>
  <si>
    <t>179,8</t>
  </si>
  <si>
    <t>Объем=(6,25*0,05) / 100</t>
  </si>
  <si>
    <t>Разборка покрытий и оснований: асфальтобетонных</t>
  </si>
  <si>
    <t>0,003125</t>
  </si>
  <si>
    <t>ТЕР27-03-008-04</t>
  </si>
  <si>
    <t>88</t>
  </si>
  <si>
    <t>12,3487</t>
  </si>
  <si>
    <t>76,7</t>
  </si>
  <si>
    <t>Разборка бортовых камней: на бетонном основании</t>
  </si>
  <si>
    <t>100 м</t>
  </si>
  <si>
    <t>ТЕР27-03-010-01</t>
  </si>
  <si>
    <t>87</t>
  </si>
  <si>
    <t>0,57178</t>
  </si>
  <si>
    <t>12,43</t>
  </si>
  <si>
    <t>2,64132</t>
  </si>
  <si>
    <t>57,42</t>
  </si>
  <si>
    <t>Объем=(40*0,1) / 100</t>
  </si>
  <si>
    <t>Разборка покрытий и оснований: цементно-бетонных</t>
  </si>
  <si>
    <t>0,04</t>
  </si>
  <si>
    <t>ТЕР27-03-008-05</t>
  </si>
  <si>
    <t>86</t>
  </si>
  <si>
    <t>Демонтажные работы</t>
  </si>
  <si>
    <t>Раздел 5. Работы ПОС</t>
  </si>
  <si>
    <t>Транспортные расходы МАТ=5%</t>
  </si>
  <si>
    <t>Провод с медной жилой с поливинилхлоридной изоляцией гибкий сечением 1х2,5-0,380 ПВ2 ГОСТ 6323-79. (Провод ПУГВ 1х2,5 белый НК3)</t>
  </si>
  <si>
    <t>1,05</t>
  </si>
  <si>
    <t>15</t>
  </si>
  <si>
    <t>м</t>
  </si>
  <si>
    <t>ТЦ_21.2.03.05_78_7810216924_18.08.2021_02</t>
  </si>
  <si>
    <t>85</t>
  </si>
  <si>
    <t>СП Электротехнические установки на других объектах</t>
  </si>
  <si>
    <t>51</t>
  </si>
  <si>
    <t>Приказ Минстроя России № 774/пр от 11.12.2020 Прил. п.49.3</t>
  </si>
  <si>
    <t>НР Электротехнические установки на других объектах</t>
  </si>
  <si>
    <t>Приказ Минстроя России № 812/пр от 21.12.2020 Прил. п.49.3</t>
  </si>
  <si>
    <t>0,001725</t>
  </si>
  <si>
    <t>0,01</t>
  </si>
  <si>
    <t>0,774525</t>
  </si>
  <si>
    <t>4,49</t>
  </si>
  <si>
    <t>Объем=15 / 100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</si>
  <si>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2,5 мм2</t>
  </si>
  <si>
    <t>0,15</t>
  </si>
  <si>
    <t>ТЕРм08-02-412-01</t>
  </si>
  <si>
    <t>84</t>
  </si>
  <si>
    <t>Гибкая двустенная гофрированная труба ПНД-50 ГОСТ 1515-69.</t>
  </si>
  <si>
    <t>14</t>
  </si>
  <si>
    <t>ТЦ_20.2.12.03_78_7810216924_18.08.2021_02</t>
  </si>
  <si>
    <t>83</t>
  </si>
  <si>
    <t>2,4472</t>
  </si>
  <si>
    <t>15,2</t>
  </si>
  <si>
    <t>Прокладка труб гофрированных ПВХ для защиты проводов и кабелей</t>
  </si>
  <si>
    <t>ТЕРм08-10-010-01</t>
  </si>
  <si>
    <t>82</t>
  </si>
  <si>
    <t>Объем=(40+10) / 1000</t>
  </si>
  <si>
    <t>Кабель силовой с медными жилами с поливинилхлоридной изоляцией в поливинилхлоридной оболочке без защитного покрова ВВГ, напряжением 0,66 Кв, число жил – 1 и сечением 2,5 мм2</t>
  </si>
  <si>
    <t>0,05</t>
  </si>
  <si>
    <t>1000 м</t>
  </si>
  <si>
    <t>ТССЦ-501-8178</t>
  </si>
  <si>
    <t>81</t>
  </si>
  <si>
    <t>0,2208</t>
  </si>
  <si>
    <t>9,6</t>
  </si>
  <si>
    <t>Объем=2 / 100</t>
  </si>
  <si>
    <t>Присоединение к зажимам жил проводов или кабелей сечением: до 2,5 мм2. (ПМ-10У к СКИП)</t>
  </si>
  <si>
    <t>0,02</t>
  </si>
  <si>
    <t>100 шт.</t>
  </si>
  <si>
    <t>ТЕРм08-02-144-01</t>
  </si>
  <si>
    <t>80</t>
  </si>
  <si>
    <t>Стойка контрольно-измерительного пункта СКИП-1-3-2-2,0-УХЛ1.</t>
  </si>
  <si>
    <t>шт</t>
  </si>
  <si>
    <t>ТЦ_22.1.02.03_59_5902133738_11.08.2021_02</t>
  </si>
  <si>
    <t>79</t>
  </si>
  <si>
    <t>Электрод стационарный ЭНЕС-4М ТУ 3435-016-73892839-2010.</t>
  </si>
  <si>
    <t>78</t>
  </si>
  <si>
    <t>СП Наружные сети водопровода, канализации, теплоснабжения, газопровода</t>
  </si>
  <si>
    <t>74</t>
  </si>
  <si>
    <t>Приказ Минстроя России № 774/пр от 11.12.2020 Прил. п.18</t>
  </si>
  <si>
    <t>НР Наружные сети водопровода, канализации, теплоснабжения, газопровода</t>
  </si>
  <si>
    <t>117</t>
  </si>
  <si>
    <t>Приказ Минстроя России № 812/пр от 21.12.2020 Прил. п.18</t>
  </si>
  <si>
    <t>32,614</t>
  </si>
  <si>
    <t>7,09</t>
  </si>
  <si>
    <t>Объем=2+2</t>
  </si>
  <si>
    <t>Установка и монтаж контрольно-измерительного пункта, электрода сравнения и датчика потенциала на газопроводах городов и поселков</t>
  </si>
  <si>
    <t>1 контрольно-измерительный пункт</t>
  </si>
  <si>
    <t>ТЕР24-02-110-01</t>
  </si>
  <si>
    <t>77</t>
  </si>
  <si>
    <t>Протектор ПМ-10У</t>
  </si>
  <si>
    <t>ТССЦ-509-0756</t>
  </si>
  <si>
    <t>76</t>
  </si>
  <si>
    <t>0,0644</t>
  </si>
  <si>
    <t>3,8134</t>
  </si>
  <si>
    <t>8,29</t>
  </si>
  <si>
    <t>Объем=4 / 10</t>
  </si>
  <si>
    <t>Заземлитель вертикальный из круглой стали диаметром: 16 мм. Применительно</t>
  </si>
  <si>
    <t>0,4</t>
  </si>
  <si>
    <t>10 шт.</t>
  </si>
  <si>
    <t>ТЕРм08-02-471-04</t>
  </si>
  <si>
    <t>75</t>
  </si>
  <si>
    <t>СП Скважины</t>
  </si>
  <si>
    <t>45</t>
  </si>
  <si>
    <t>Приказ Минстроя России № 774/пр от 11.12.2020 Прил. п.4</t>
  </si>
  <si>
    <t>НР Скважины</t>
  </si>
  <si>
    <t>106</t>
  </si>
  <si>
    <t>Приказ Минстроя России № 812/пр от 21.12.2020 Прил. п.4</t>
  </si>
  <si>
    <t>1,52076</t>
  </si>
  <si>
    <t>33,06</t>
  </si>
  <si>
    <t>2,99</t>
  </si>
  <si>
    <t>65</t>
  </si>
  <si>
    <t>Объем=(1*4) / 100</t>
  </si>
  <si>
    <t>Шнековое бурение скважин станками типа ЛБУ-50 глубиной бурения до 10 м в грунтах группы: 3</t>
  </si>
  <si>
    <t>100 м бурения скважины</t>
  </si>
  <si>
    <t>ТЕР04-01-037-03</t>
  </si>
  <si>
    <t>Провод с медной жилой с поливинилхлоридной изоляцией гибкий сечением 1х2,5-0,380 ПВ2 ГОСТ 6323-79.(Провод ПУГВ 1х2,5 белый НК3)</t>
  </si>
  <si>
    <t>7</t>
  </si>
  <si>
    <t>73</t>
  </si>
  <si>
    <t>ЭТМ. Кабель ВРГ 1х6-0,66.(Провод РКГМ 4 (бухта) Рыбинсккабель 681911)</t>
  </si>
  <si>
    <t>ТЦ_21.1.05.04_74_7710753570_18.08.2021_02</t>
  </si>
  <si>
    <t>72</t>
  </si>
  <si>
    <t>0,023</t>
  </si>
  <si>
    <t>0,2</t>
  </si>
  <si>
    <t>0,6739</t>
  </si>
  <si>
    <t>5,86</t>
  </si>
  <si>
    <t>Объем=(3+7) / 100</t>
  </si>
  <si>
    <t>Кабель до 35 кВ, прокладываемый по дну канала без креплений, масса 1 м кабеля: до 1 кг</t>
  </si>
  <si>
    <t>0,1</t>
  </si>
  <si>
    <t>100 м кабеля</t>
  </si>
  <si>
    <t>ТЕРм08-02-145-01</t>
  </si>
  <si>
    <t>71</t>
  </si>
  <si>
    <t>70</t>
  </si>
  <si>
    <t>комплект</t>
  </si>
  <si>
    <t>69</t>
  </si>
  <si>
    <t>Бетон тяжелый, класс В10 (М150)</t>
  </si>
  <si>
    <t>0,041</t>
  </si>
  <si>
    <t>м3</t>
  </si>
  <si>
    <t>ТССЦ-401-0004</t>
  </si>
  <si>
    <t>68</t>
  </si>
  <si>
    <t>Сталь полосовая, марка стали ВСт3кп, размером 5х40 мм</t>
  </si>
  <si>
    <t>0,0024</t>
  </si>
  <si>
    <t>ТССЦ-101-1638</t>
  </si>
  <si>
    <t>67</t>
  </si>
  <si>
    <t>16,307</t>
  </si>
  <si>
    <t>Объем=1+1</t>
  </si>
  <si>
    <t>66</t>
  </si>
  <si>
    <t>Раздел 4. Электрохимзащита газопровода</t>
  </si>
  <si>
    <t>СП Сооружения связи, радиовещания и телевидения</t>
  </si>
  <si>
    <t>58</t>
  </si>
  <si>
    <t>Приказ Минстроя России № 774/пр от 11.12.2020 Прил. п.28</t>
  </si>
  <si>
    <t>НР Сооружения связи, радиовещания и телевидения</t>
  </si>
  <si>
    <t>Приказ Минстроя России № 812/пр от 21.12.2020 Прил. п.28</t>
  </si>
  <si>
    <t>4,209</t>
  </si>
  <si>
    <t>0,61</t>
  </si>
  <si>
    <t>Установка указателя на стене</t>
  </si>
  <si>
    <t>1 шт.</t>
  </si>
  <si>
    <t>ТЕР34-02-008-04</t>
  </si>
  <si>
    <t>Столбики сигнальные железобетонные СТ-1, СТ-2</t>
  </si>
  <si>
    <t>ТССЦ-403-1642</t>
  </si>
  <si>
    <t>64</t>
  </si>
  <si>
    <t>1,55457</t>
  </si>
  <si>
    <t>22,53</t>
  </si>
  <si>
    <t>4,90176</t>
  </si>
  <si>
    <t>71,04</t>
  </si>
  <si>
    <t>Объем=6 / 100</t>
  </si>
  <si>
    <t>Установка столбиков сигнальных: железобетонных</t>
  </si>
  <si>
    <t>ТЕР27-09-004-01</t>
  </si>
  <si>
    <t>63</t>
  </si>
  <si>
    <t>Раздел 3. Установка опознавательного столба</t>
  </si>
  <si>
    <t>СП Прокладка и монтаж сетей связи</t>
  </si>
  <si>
    <t>46</t>
  </si>
  <si>
    <t>Приказ Минстроя России № 774/пр от 11.12.2020 Прил. п.51.1</t>
  </si>
  <si>
    <t>НР Прокладка и монтаж сетей связи</t>
  </si>
  <si>
    <t>Приказ Минстроя России № 812/пр от 21.12.2020 Прил. п.51.1</t>
  </si>
  <si>
    <t>5,75</t>
  </si>
  <si>
    <t>Рентгенографический контроль трубопровода через одну стенку, толщина стенки: до 5 мм</t>
  </si>
  <si>
    <t>5</t>
  </si>
  <si>
    <t>1 снимок</t>
  </si>
  <si>
    <t>ТЕРм39-02-013-01</t>
  </si>
  <si>
    <t>62</t>
  </si>
  <si>
    <t>2,6565</t>
  </si>
  <si>
    <t>0,77</t>
  </si>
  <si>
    <t>Ультразвуковая дефектоскопия трубопровода одним преобразователем сварных соединений перлитного класса с двух сторон, прозвучивание поперечное, диаметр трубопровода: 114 мм, толщина стенки до 14 мм</t>
  </si>
  <si>
    <t>1 стык</t>
  </si>
  <si>
    <t>ТЕРм39-02-006-08</t>
  </si>
  <si>
    <t>61</t>
  </si>
  <si>
    <t>Контроль сварных швов</t>
  </si>
  <si>
    <t>8,05</t>
  </si>
  <si>
    <t>16,1</t>
  </si>
  <si>
    <t>Выдержка под давлением до 0,6 МПа при испытании на прочность и герметичность газопроводов условным диаметром: 50-300 мм</t>
  </si>
  <si>
    <t>1 участок испытания газопровода</t>
  </si>
  <si>
    <t>ТЕР24-02-124-01</t>
  </si>
  <si>
    <t>60</t>
  </si>
  <si>
    <t>0,35604</t>
  </si>
  <si>
    <t>0,71208</t>
  </si>
  <si>
    <t>0,12</t>
  </si>
  <si>
    <t>Объем=516 / 100</t>
  </si>
  <si>
    <t>Подъем давления при испытании воздухом газопроводов низкого и среднего давления (до 0,3 МПа) условным диаметром: до 100 мм</t>
  </si>
  <si>
    <t>5,16</t>
  </si>
  <si>
    <t>100 м газопровода</t>
  </si>
  <si>
    <t>ТЕР24-02-122-02</t>
  </si>
  <si>
    <t>59</t>
  </si>
  <si>
    <t>1,1868</t>
  </si>
  <si>
    <t>2,43294</t>
  </si>
  <si>
    <t>0,41</t>
  </si>
  <si>
    <t>Очистка полости трубопровода продувкой воздухом, условный диаметр газопровода: до 100 мм</t>
  </si>
  <si>
    <t>100 м трубопровода</t>
  </si>
  <si>
    <t>ТЕР24-02-120-02</t>
  </si>
  <si>
    <t>6,141</t>
  </si>
  <si>
    <t>5,34</t>
  </si>
  <si>
    <t>Монтаж инвентарного узла для очистки и испытания газопровода, условный диаметр газопровода: до 100 мм</t>
  </si>
  <si>
    <t>1 узел</t>
  </si>
  <si>
    <t>ТЕР24-02-121-02</t>
  </si>
  <si>
    <t>57</t>
  </si>
  <si>
    <t>Испытания</t>
  </si>
  <si>
    <t>Заглушка фланцевая Ду 32 ГОСТ 12820-80.</t>
  </si>
  <si>
    <t>ТЦ_23.8.03.12_74_7449066923_09.08.2021_02</t>
  </si>
  <si>
    <t>56</t>
  </si>
  <si>
    <t>Кран шаровый газовый КШ.Ц.Ф.032.040.Н/П.02.</t>
  </si>
  <si>
    <t>ТЦ_18.1.09.04_74_6165086674_19.10.2021_02</t>
  </si>
  <si>
    <t>55</t>
  </si>
  <si>
    <t>Фланцы стальные плоские приварные из стали ВСт3сп2, ВСт3сп3, давлением 1,6 МПа (16 кгс/см2), диаметром 32 мм</t>
  </si>
  <si>
    <t>ТССЦ-507-0998</t>
  </si>
  <si>
    <t>54</t>
  </si>
  <si>
    <t>6,7965</t>
  </si>
  <si>
    <t>5,91</t>
  </si>
  <si>
    <t>Монтаж задвижки стальной фланцевой для надземной установки на газопроводах из труб условным диаметром: 50 мм</t>
  </si>
  <si>
    <t>1 задвижка</t>
  </si>
  <si>
    <t>ТЕР24-02-051-01</t>
  </si>
  <si>
    <t>53</t>
  </si>
  <si>
    <t>0,19941</t>
  </si>
  <si>
    <t>1,02</t>
  </si>
  <si>
    <t>0,39882</t>
  </si>
  <si>
    <t>2,04</t>
  </si>
  <si>
    <t>Изоляция комбинированным мастично-ленточным материалом типа ленты «Лиам» сварных стыков газопроводов условным диаметром: 50-200 мм</t>
  </si>
  <si>
    <t>0,17</t>
  </si>
  <si>
    <t>1 м2</t>
  </si>
  <si>
    <t>ТЕР24-02-021-01</t>
  </si>
  <si>
    <t>52</t>
  </si>
  <si>
    <t>Объем=1,01*1,7</t>
  </si>
  <si>
    <t>Трубы стальные сварные водогазопроводные с резьбой черные обыкновенные (неоцинкованные), диаметр условного прохода 32 мм, толщина стенки 3,2 мм</t>
  </si>
  <si>
    <t>1,717</t>
  </si>
  <si>
    <t>ТССЦ-103-0016</t>
  </si>
  <si>
    <t>0,1221875</t>
  </si>
  <si>
    <t>6,25</t>
  </si>
  <si>
    <t>0,392955</t>
  </si>
  <si>
    <t>20,1</t>
  </si>
  <si>
    <t>Объем=1,7 / 100</t>
  </si>
  <si>
    <t>Укладка в траншею изолированных стальных газопроводов условным диаметром: до 50 мм</t>
  </si>
  <si>
    <t>0,017</t>
  </si>
  <si>
    <t>ТЕР24-02-030-01</t>
  </si>
  <si>
    <t>50</t>
  </si>
  <si>
    <t>Неразъемное соединение усиленного типа полиэтилен-сталь 32/32.</t>
  </si>
  <si>
    <t>ТЦ_23.8.04.08_74_7448047396_10.08.2021_02</t>
  </si>
  <si>
    <t>49</t>
  </si>
  <si>
    <t>0,782</t>
  </si>
  <si>
    <t>Сварка полиэтиленовых труб при помощи соединительных деталей с закладными нагревателями, диаметр труб: 32 мм</t>
  </si>
  <si>
    <t>1 соединение</t>
  </si>
  <si>
    <t>ТЕР24-02-002-01</t>
  </si>
  <si>
    <t>48</t>
  </si>
  <si>
    <t>Седелка полиэтиленовая с ответной нижней частью Д=90х32 мм</t>
  </si>
  <si>
    <t>ТССЦ-507-0849</t>
  </si>
  <si>
    <t>47</t>
  </si>
  <si>
    <t>1,61</t>
  </si>
  <si>
    <t>1,4</t>
  </si>
  <si>
    <t>Установка седелок крановых полиэтиленовых с закладными нагревателями на газопроводе из полиэтиленовых труб , диаметры соединяемых труб: 110х32, 110х63 мм</t>
  </si>
  <si>
    <t>ТЕР24-02-007-02</t>
  </si>
  <si>
    <t>Продувочная свеча</t>
  </si>
  <si>
    <t>0,25</t>
  </si>
  <si>
    <t>7,084</t>
  </si>
  <si>
    <t>1,54</t>
  </si>
  <si>
    <t>Устройство ковера для крана подземного и продувочных свечей</t>
  </si>
  <si>
    <t>1 установка</t>
  </si>
  <si>
    <t>ТЕР24-02-081-01</t>
  </si>
  <si>
    <t>Устройство ковера для крана подземного, продувочных свечей</t>
  </si>
  <si>
    <t>0,8625</t>
  </si>
  <si>
    <t>5,313</t>
  </si>
  <si>
    <t>Объем=1+2</t>
  </si>
  <si>
    <t>Устройство контрольной трубки на кожухе перехода газопровода (на футляре- 1 шт, для устройства отбора проб на теплотрассе- 2шт)</t>
  </si>
  <si>
    <t>44</t>
  </si>
  <si>
    <t>1,2463125</t>
  </si>
  <si>
    <t>0,43125</t>
  </si>
  <si>
    <t>2,89</t>
  </si>
  <si>
    <t>0,375</t>
  </si>
  <si>
    <t>Понижающий коэффициент К=150/400 ПЗ=0,375 (ОЗП=0,375; ЭМ=0,375 к расх.; ЗПМ=0,375; МАТ=0,375 к расх.; ТЗ=0,375; ТЗМ=0,375)</t>
  </si>
  <si>
    <t>Заделка битумом и прядью концов футляра диаметром: 150 мм</t>
  </si>
  <si>
    <t>1 футляр</t>
  </si>
  <si>
    <t>ТЕР22-05-004-01</t>
  </si>
  <si>
    <t>43</t>
  </si>
  <si>
    <t>24,16794</t>
  </si>
  <si>
    <t>84,4</t>
  </si>
  <si>
    <t>Объем=24,9 / 100</t>
  </si>
  <si>
    <t>Протаскивание в футляр стальных труб диаметром: 100 мм</t>
  </si>
  <si>
    <t>0,249</t>
  </si>
  <si>
    <t>100 м трубы, уложенной в футляр</t>
  </si>
  <si>
    <t>ТЕР22-05-003-01</t>
  </si>
  <si>
    <t>42</t>
  </si>
  <si>
    <t>14,5822363</t>
  </si>
  <si>
    <t>29,1644726</t>
  </si>
  <si>
    <t>Объем=3,14*0,159*24,9</t>
  </si>
  <si>
    <t>12,431574</t>
  </si>
  <si>
    <t>41</t>
  </si>
  <si>
    <t>Объем=24,9*1,01</t>
  </si>
  <si>
    <t>Трубы стальные электросварные прямошовные со снятой фаской из стали марок БСт2кп-БСт4кп и БСт2пс-БСт4пс наружный диаметр 159 мм, толщина стенки 4,5 мм</t>
  </si>
  <si>
    <t>25,15</t>
  </si>
  <si>
    <t>ТССЦ-103-0176</t>
  </si>
  <si>
    <t>40</t>
  </si>
  <si>
    <t>3,2386185</t>
  </si>
  <si>
    <t>11,31</t>
  </si>
  <si>
    <t>11,705988</t>
  </si>
  <si>
    <t>40,88</t>
  </si>
  <si>
    <t>Укладка в траншею изолированных стальных газопроводов условным диаметром: до 150 мм</t>
  </si>
  <si>
    <t>ТЕР24-02-030-04</t>
  </si>
  <si>
    <t>39</t>
  </si>
  <si>
    <t>Прокладка газопровода в футляре</t>
  </si>
  <si>
    <t>2,426937</t>
  </si>
  <si>
    <t>4,853874</t>
  </si>
  <si>
    <t>Объем=0,279*6+0,079*5</t>
  </si>
  <si>
    <t>2,069</t>
  </si>
  <si>
    <t>38</t>
  </si>
  <si>
    <t>Заглушка фланцевая Ду 25 ГОСТ 12820-80.</t>
  </si>
  <si>
    <t>37</t>
  </si>
  <si>
    <t>Кран шаровый газовый стальной фланцевый, Ду25, Ру=4,0 МПа. КШЦФ.025.040.Н/П.02 "LD".</t>
  </si>
  <si>
    <t>36</t>
  </si>
  <si>
    <t>Фланцы стальные плоские приварные из стали ВСт3сп2, ВСт3сп3, давлением 2,5 МПа (25 кгс/см2), диаметром 25 мм</t>
  </si>
  <si>
    <t>ТССЦ-507-1014</t>
  </si>
  <si>
    <t>35</t>
  </si>
  <si>
    <t>13,593</t>
  </si>
  <si>
    <t>34</t>
  </si>
  <si>
    <t>Объем=6*1,01</t>
  </si>
  <si>
    <t>Трубы стальные электросварные прямошовные со снятой фаской из стали марок БСт2кп-БСт4кп и БСт2пс-БСт4пс наружный диаметр 89 мм, толщина стенки 3,5 мм</t>
  </si>
  <si>
    <t>6,06</t>
  </si>
  <si>
    <t>ТССЦ-103-0154</t>
  </si>
  <si>
    <t>33</t>
  </si>
  <si>
    <t>1,47936</t>
  </si>
  <si>
    <t>21,44</t>
  </si>
  <si>
    <t>Укладка в траншею изолированных стальных газопроводов условным диаметром: до 80 мм</t>
  </si>
  <si>
    <t>ТЕР24-02-030-02</t>
  </si>
  <si>
    <t>32</t>
  </si>
  <si>
    <t>Кран шаровый газовый полнопроходной, Ду80, Ру=2,5 МПа с удлиненным штоком для подземной установки. Шток 1,8 м. КШЦП.080.025.П/П.02 "LD".</t>
  </si>
  <si>
    <t>31</t>
  </si>
  <si>
    <t>0,851</t>
  </si>
  <si>
    <t>0,74</t>
  </si>
  <si>
    <t>7,7625</t>
  </si>
  <si>
    <t>6,75</t>
  </si>
  <si>
    <t>Установка гидравлического затвора на наружных сетях газопроводов, условный диаметр газопровода: до 100 мм</t>
  </si>
  <si>
    <t>1 гидрозатвор</t>
  </si>
  <si>
    <t>ТЕР24-02-071-04</t>
  </si>
  <si>
    <t>30</t>
  </si>
  <si>
    <t>Неразъемное соединение усиленного типа полиэтилен-сталь 90/89.</t>
  </si>
  <si>
    <t>29</t>
  </si>
  <si>
    <t>2,277</t>
  </si>
  <si>
    <t>1,98</t>
  </si>
  <si>
    <t>Сварка полиэтиленовых труб при помощи соединительных деталей с закладными нагревателями, диаметр труб: 110 мм</t>
  </si>
  <si>
    <t>ТЕР24-02-002-03</t>
  </si>
  <si>
    <t>28</t>
  </si>
  <si>
    <t>Объем=1,02*34</t>
  </si>
  <si>
    <t>Трубы напорные полиэтиленовые газопроводные ПЭ100, стандартное размерное отношение SDR11, номинальный наружный диаметр 90 мм, толщина стенки 8,2 мм</t>
  </si>
  <si>
    <t>34,68</t>
  </si>
  <si>
    <t>ТЦ_22.21.21.121_77_7743944097_25.08.2021_02</t>
  </si>
  <si>
    <t>27</t>
  </si>
  <si>
    <t>Объем=34 / 100</t>
  </si>
  <si>
    <t>Укладка газопроводов из одиночных полиэтиленовых труб в траншею, диаметр газопровода: до 110 мм</t>
  </si>
  <si>
    <t>0,34</t>
  </si>
  <si>
    <t>ТЕР24-02-034-01</t>
  </si>
  <si>
    <t>26</t>
  </si>
  <si>
    <t>Прокладка газопровода открытым способом</t>
  </si>
  <si>
    <t>Муфты полиэтиленовые с закладными электронагревателями для труб диаметром 110 мм</t>
  </si>
  <si>
    <t>ТССЦ-507-2626</t>
  </si>
  <si>
    <t>25</t>
  </si>
  <si>
    <t>Отвод литой 90° из полиэтилена с закладными электронагревателями, диаметр 90 мм</t>
  </si>
  <si>
    <t>ТССЦ-507-0819</t>
  </si>
  <si>
    <t>24</t>
  </si>
  <si>
    <t>15,939</t>
  </si>
  <si>
    <t>Объем=2+5</t>
  </si>
  <si>
    <t>23</t>
  </si>
  <si>
    <t>Объем=1,02*476</t>
  </si>
  <si>
    <t>485,52</t>
  </si>
  <si>
    <t>22</t>
  </si>
  <si>
    <t>108,8398704</t>
  </si>
  <si>
    <t>0,31855</t>
  </si>
  <si>
    <t>71,78</t>
  </si>
  <si>
    <t>126,9293056</t>
  </si>
  <si>
    <t>83,71</t>
  </si>
  <si>
    <t>0,277</t>
  </si>
  <si>
    <t>Понижающий коэффициент на диаметр трубы К=90/325 ПЗ=0,277 (ОЗП=0,277; ЭМ=0,277 к расх.; ЗПМ=0,277; МАТ=0,277 к расх.; ТЗ=0,277; ТЗМ=0,277)</t>
  </si>
  <si>
    <t>Объем=476 / 100</t>
  </si>
  <si>
    <t>Бурение с предварительным расширением скважины длиной 50 м машиной горизонтального бурения прессово-шнековой с усилием продавливания 203 ТС (2000кН) фирмы SHMIDT, KRANZ-GRUPPE трехступенчатым методом с одновременным продавливанием отрезков (длиной по 4 м), сваренных между собой стальных трубопроводов диаметром: 325 мм</t>
  </si>
  <si>
    <t>4,76</t>
  </si>
  <si>
    <t>ТЕР04-01-077-09</t>
  </si>
  <si>
    <t>21</t>
  </si>
  <si>
    <t>Объем=2*476/1000</t>
  </si>
  <si>
    <t>Полимер для стабилизации буровых скважин EZ MUD</t>
  </si>
  <si>
    <t>0,952</t>
  </si>
  <si>
    <t>ТССЦ-110-0199</t>
  </si>
  <si>
    <t>20</t>
  </si>
  <si>
    <t>Объем=11,4*476/1000</t>
  </si>
  <si>
    <t>Глина бентонитовая марки ПБМГ</t>
  </si>
  <si>
    <t>5,426</t>
  </si>
  <si>
    <t>ТССЦ-109-0012</t>
  </si>
  <si>
    <t>19</t>
  </si>
  <si>
    <t>54,79474</t>
  </si>
  <si>
    <t>10,01</t>
  </si>
  <si>
    <t>54,57578</t>
  </si>
  <si>
    <t>9,97</t>
  </si>
  <si>
    <t>Бурение пилотной скважины машиной горизонтального бурения прессово-шнековой с усилием продавливания 203 ТС (2000кН) фирмы SHMIDT, KRANZ-GRUPPE</t>
  </si>
  <si>
    <t>ТЕР04-01-076-01</t>
  </si>
  <si>
    <t>18</t>
  </si>
  <si>
    <t>14,835</t>
  </si>
  <si>
    <t>2,58</t>
  </si>
  <si>
    <t>80,845</t>
  </si>
  <si>
    <t>14,06</t>
  </si>
  <si>
    <t>Демонтаж машины горизонтального бурения прессово-шнекового типа РВА</t>
  </si>
  <si>
    <t>1 машина</t>
  </si>
  <si>
    <t>ТЕР04-01-075-01</t>
  </si>
  <si>
    <t>17</t>
  </si>
  <si>
    <t>29,9</t>
  </si>
  <si>
    <t>5,2</t>
  </si>
  <si>
    <t>152,4325</t>
  </si>
  <si>
    <t>26,51</t>
  </si>
  <si>
    <t>Монтаж машины горизонтального бурения прессово-шнекового типа РВА</t>
  </si>
  <si>
    <t>ТЕР04-01-074-01</t>
  </si>
  <si>
    <t>16</t>
  </si>
  <si>
    <t>Прокладка методом ГНБ</t>
  </si>
  <si>
    <t>Раздел 2. Газопровод среднего давления Ру-0,3 МПа</t>
  </si>
  <si>
    <t>СП Земляные работы, выполняемые механизированным способом</t>
  </si>
  <si>
    <t>Приказ Минстроя России № 774/пр от 11.12.2020 Прил. п.1.1</t>
  </si>
  <si>
    <t>НР Земляные работы, выполняемые механизированным способом</t>
  </si>
  <si>
    <t>Приказ Минстроя России № 812/пр от 21.12.2020 Прил. п.1.1</t>
  </si>
  <si>
    <t>2,191992</t>
  </si>
  <si>
    <t>3,04</t>
  </si>
  <si>
    <t>9,0347565</t>
  </si>
  <si>
    <t>12,53</t>
  </si>
  <si>
    <t>Объем=62,7 / 100</t>
  </si>
  <si>
    <t>Уплотнение грунта пневматическими трамбовками, группа грунтов: 1-2</t>
  </si>
  <si>
    <t>0,627</t>
  </si>
  <si>
    <t>100 м3 уплотненного грунта</t>
  </si>
  <si>
    <t>ТЕР01-02-005-01</t>
  </si>
  <si>
    <t>0,1982888</t>
  </si>
  <si>
    <t>2,75</t>
  </si>
  <si>
    <t>Объем=62,7 / 1000</t>
  </si>
  <si>
    <t>Засыпка траншей и котлованов с перемещением грунта до 5 м бульдозерами мощностью: 121 кВт (165 л.с.), группа грунтов 2</t>
  </si>
  <si>
    <t>0,0627</t>
  </si>
  <si>
    <t>1000 м3 грунта</t>
  </si>
  <si>
    <t>ТЕР01-01-034-05</t>
  </si>
  <si>
    <t>0,0483</t>
  </si>
  <si>
    <t>0,35</t>
  </si>
  <si>
    <t>1,4076</t>
  </si>
  <si>
    <t>10,2</t>
  </si>
  <si>
    <t>Объем=1,2 / 10</t>
  </si>
  <si>
    <t>Устройство основания под трубопроводы: песчаного. Применительно. Укладка балластирующих мешков</t>
  </si>
  <si>
    <t>10 м3 основания</t>
  </si>
  <si>
    <t>ТЕР23-01-001-01</t>
  </si>
  <si>
    <t>13</t>
  </si>
  <si>
    <t>Песок природный для строительных работ средний</t>
  </si>
  <si>
    <t>1,2</t>
  </si>
  <si>
    <t>ТССЦ-408-0122</t>
  </si>
  <si>
    <t>12</t>
  </si>
  <si>
    <t>Мешок для балластировки трубопровода МБ-1</t>
  </si>
  <si>
    <t>ТЦ_01.7.07.23_64_6686076957_19.10.2021_02</t>
  </si>
  <si>
    <t>11</t>
  </si>
  <si>
    <t>СП Земляные работы, выполняемые ручным способом</t>
  </si>
  <si>
    <t>Приказ Минстроя России № 774/пр от 11.12.2020 Прил. п.1.2</t>
  </si>
  <si>
    <t>НР Земляные работы, выполняемые ручным способом</t>
  </si>
  <si>
    <t>Приказ Минстроя России № 812/пр от 21.12.2020 Прил. п.1.2</t>
  </si>
  <si>
    <t>1,34136</t>
  </si>
  <si>
    <t>97,2</t>
  </si>
  <si>
    <t>Объем=(0,3*4) / 100</t>
  </si>
  <si>
    <t>Засыпка вручную траншей, пазух котлованов и ям, группа грунтов: 2. Наполнение мешков песком</t>
  </si>
  <si>
    <t>0,012</t>
  </si>
  <si>
    <t>100 м3 грунта</t>
  </si>
  <si>
    <t>ТЕР01-02-061-02</t>
  </si>
  <si>
    <t>10</t>
  </si>
  <si>
    <t>Укладка балластирующих контейнеров</t>
  </si>
  <si>
    <t>Объем=4,8*1,1</t>
  </si>
  <si>
    <t>5,28</t>
  </si>
  <si>
    <t>9</t>
  </si>
  <si>
    <t>5,36544</t>
  </si>
  <si>
    <t>Объем=4,8 / 100</t>
  </si>
  <si>
    <t>Засыпка вручную траншей, пазух котлованов и ям, группа грунтов: 2 (песком)</t>
  </si>
  <si>
    <t>0,048</t>
  </si>
  <si>
    <t>8</t>
  </si>
  <si>
    <t>0,672175</t>
  </si>
  <si>
    <t>19,5891</t>
  </si>
  <si>
    <t>Объем=16,7 / 10</t>
  </si>
  <si>
    <t>Устройство основания под трубопроводы: песчаного</t>
  </si>
  <si>
    <t>1,67</t>
  </si>
  <si>
    <t>Устройство постели из песка Н=0,1 м и присыпка газопровода песком Н=0,2 м</t>
  </si>
  <si>
    <t>СП Земляные работы, выполняемые по другим видам работ (подготовительным, сопутствующим, укрепительным)</t>
  </si>
  <si>
    <t>Приказ Минстроя России № 774/пр от 11.12.2020 Прил. п.1.4</t>
  </si>
  <si>
    <t>НР Земляные работы, выполняемые по другим видам работ (подготовительным, сопутствующим, укрепительным)</t>
  </si>
  <si>
    <t>Приказ Минстроя России № 812/пр от 21.12.2020 Прил. п.1.4</t>
  </si>
  <si>
    <t>Объем=12,1 / 100</t>
  </si>
  <si>
    <t>Водоотлив: из траншей</t>
  </si>
  <si>
    <t>0,121</t>
  </si>
  <si>
    <t>100 м3 мокрого грунта</t>
  </si>
  <si>
    <t>ТЕР01-02-068-01</t>
  </si>
  <si>
    <t>0,095419</t>
  </si>
  <si>
    <t>3,97</t>
  </si>
  <si>
    <t>0,0877278</t>
  </si>
  <si>
    <t>3,65</t>
  </si>
  <si>
    <t>Объем=20,9 / 1000</t>
  </si>
  <si>
    <t>Работа на отвале, группа грунтов: 2-3</t>
  </si>
  <si>
    <t>0,0209</t>
  </si>
  <si>
    <t>ТЕР01-01-016-02</t>
  </si>
  <si>
    <t>Объем=20,9*1,95</t>
  </si>
  <si>
    <t>40,755</t>
  </si>
  <si>
    <t>11,408</t>
  </si>
  <si>
    <t>248</t>
  </si>
  <si>
    <t>Объем=4 / 100</t>
  </si>
  <si>
    <t>Разработка грунта вручную в траншеях глубиной до 2 м без креплений с откосами, группа грунтов: 3</t>
  </si>
  <si>
    <t>ТЕР01-02-057-03</t>
  </si>
  <si>
    <t>0,9501036</t>
  </si>
  <si>
    <t>39,53</t>
  </si>
  <si>
    <t>Разработка грунта в траншеях экскаватором «обратная лопата» с ковшом вместимостью 0,65 (0,5-1) м3, группа грунтов: 3</t>
  </si>
  <si>
    <t>ТЕР01-01-022-09</t>
  </si>
  <si>
    <t>2,2531628</t>
  </si>
  <si>
    <t>33,04</t>
  </si>
  <si>
    <t>Объем=(80,2-20,9) / 1000</t>
  </si>
  <si>
    <t>0,0593</t>
  </si>
  <si>
    <t>ТЕР01-01-009-09</t>
  </si>
  <si>
    <t>Раздел 1. Земляные работы</t>
  </si>
  <si>
    <t>всего</t>
  </si>
  <si>
    <t>коэффициенты</t>
  </si>
  <si>
    <t>на единицу</t>
  </si>
  <si>
    <t>всего с учетом коэффициентов</t>
  </si>
  <si>
    <t>Сметная стоимость в текущем уровне цен, руб.</t>
  </si>
  <si>
    <t>Индексы</t>
  </si>
  <si>
    <t>Сметная стоимость в базисном уровне цен (в текущем уровне цен (гр. 8) для ресурсов, отсутствующих в СНБ), руб.</t>
  </si>
  <si>
    <t>Количество</t>
  </si>
  <si>
    <t>Единица измерения</t>
  </si>
  <si>
    <t>Наименование работ и затрат</t>
  </si>
  <si>
    <t>Обоснование</t>
  </si>
  <si>
    <t xml:space="preserve">Расчетный измеритель конструктивного решения  </t>
  </si>
  <si>
    <t>тыс.руб.</t>
  </si>
  <si>
    <t>(0)</t>
  </si>
  <si>
    <t>прочих затрат</t>
  </si>
  <si>
    <t>чел.час.</t>
  </si>
  <si>
    <t>Нормативные затраты труда машинистов</t>
  </si>
  <si>
    <t>оборудования</t>
  </si>
  <si>
    <t>Нормативные затраты труда рабочих</t>
  </si>
  <si>
    <t>(0,87)</t>
  </si>
  <si>
    <t>монтажных работ</t>
  </si>
  <si>
    <t>(9,63)</t>
  </si>
  <si>
    <t>Средства на оплату труда рабочих</t>
  </si>
  <si>
    <t>(357,41)</t>
  </si>
  <si>
    <t>строительных работ</t>
  </si>
  <si>
    <t>в том числе:</t>
  </si>
  <si>
    <t>(358,28)</t>
  </si>
  <si>
    <t xml:space="preserve">Сметная стоимость </t>
  </si>
  <si>
    <t>3 квартал 2021 года</t>
  </si>
  <si>
    <t xml:space="preserve">Составлен(а) в текущем (базисном) уровне цен </t>
  </si>
  <si>
    <t>(проектная и (или) иная техническая документация)</t>
  </si>
  <si>
    <t>Проект 27-01-21.Г-ТКР</t>
  </si>
  <si>
    <t>Основание</t>
  </si>
  <si>
    <t>методом</t>
  </si>
  <si>
    <t>базисно-индексным</t>
  </si>
  <si>
    <t xml:space="preserve">Составлен </t>
  </si>
  <si>
    <t>(наименование конструктивного решения)</t>
  </si>
  <si>
    <t>газопровод среднего давления</t>
  </si>
  <si>
    <t>(наименование объекта капитального строительства)</t>
  </si>
  <si>
    <t>Общественно-деловой центр (с комплексом апартаментов, встроенно-пристроенными помещениями общественно-делового назначения и автостоянкой) по адресу: г. Челябинск, Центральный район, ул. Труда, 157А. Подводящий газопровод</t>
  </si>
  <si>
    <t>(наименование стройки)</t>
  </si>
  <si>
    <t>"ГРАНД-Смета 2021"</t>
  </si>
  <si>
    <t>Наименование программного продукта</t>
  </si>
  <si>
    <t/>
  </si>
  <si>
    <t xml:space="preserve">Наименование редакции сметных нормативов  </t>
  </si>
  <si>
    <t>Утверждено приказом № 421 от 4 августа 2020 г. Минстроя РФ</t>
  </si>
  <si>
    <t>Приложение № 2</t>
  </si>
  <si>
    <t>ЛОКАЛЬНЫЙ СМЕТНЫЙ РАСЧЕТ (СМЕТА) №2</t>
  </si>
  <si>
    <t>рекультивация</t>
  </si>
  <si>
    <t>рекультивацию</t>
  </si>
  <si>
    <t>Проект 27-01-21.Г-Р</t>
  </si>
  <si>
    <t>(0,3)</t>
  </si>
  <si>
    <t>Срезка плодородного слоя</t>
  </si>
  <si>
    <t>ТЕР01-01-031-05</t>
  </si>
  <si>
    <t>Разработка грунта с перемещением до 10 м бульдозерами мощностью: 121 кВт (165 л.с.), группа грунтов 1</t>
  </si>
  <si>
    <t>0,078</t>
  </si>
  <si>
    <t>Объем=78 / 1000</t>
  </si>
  <si>
    <t>3,85</t>
  </si>
  <si>
    <t>0,3003</t>
  </si>
  <si>
    <t>ТЕР01-01-031-13</t>
  </si>
  <si>
    <t>При перемещении грунта на каждые последующие 10 м добавлять: к расценке 01-01-031-05</t>
  </si>
  <si>
    <t>32,5-10=22,5/10=2,25 ПЗ=2,25 (ОЗП=2,25; ЭМ=2,25 к расх.; ЗПМ=2,25; МАТ=2,25 к расх.; ТЗ=2,25; ТЗМ=2,25)</t>
  </si>
  <si>
    <t>2,25</t>
  </si>
  <si>
    <t>3,3</t>
  </si>
  <si>
    <t>0,57915</t>
  </si>
  <si>
    <t>Возвращаемый плодородный слой</t>
  </si>
  <si>
    <t>Планировка участка</t>
  </si>
  <si>
    <t>ТЕР01-01-036-03</t>
  </si>
  <si>
    <t>Планировка площадей бульдозерами мощностью: 132 кВт (180 л.с.)</t>
  </si>
  <si>
    <t>1000 м2 спланированной поверхности за 1 проход бульдозера</t>
  </si>
  <si>
    <t>0,26</t>
  </si>
  <si>
    <t>Объем=(8*32,5) / 1000</t>
  </si>
  <si>
    <t>0,19</t>
  </si>
  <si>
    <t>0,0494</t>
  </si>
  <si>
    <t xml:space="preserve">Инженер по проектно-сметной работе ОНССГ   </t>
  </si>
  <si>
    <t>Д.И. Уварова</t>
  </si>
  <si>
    <t>Начальник ОНССГ</t>
  </si>
  <si>
    <t>О.А. Рыжикова</t>
  </si>
  <si>
    <t>РАСЧЕТ № 1.1</t>
  </si>
  <si>
    <t>Итого по расчету в текущих ценах (3 кв 2021 (ИЗ), Письмо Минстроя России от 09.08.2021 г. №33267-ИФ/09 прил.2), К=4,73</t>
  </si>
  <si>
    <t>ИТОГО БЕЗ НДС</t>
  </si>
  <si>
    <t xml:space="preserve">затрат на контрольно-исполнительную съемку газопровода </t>
  </si>
  <si>
    <t>РАСЧЕТ № 1.2</t>
  </si>
  <si>
    <t>ЛОКАЛЬНЫЙ СМЕТНЫЙ РАСЧЕТ (СМЕТА) №1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</si>
</sst>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8"/>
      <color rgb="FF000000"/>
      <name val="Arial"/>
      <charset val="204"/>
    </font>
    <font>
      <i/>
      <sz val="8"/>
      <color rgb="FF000000"/>
      <name val="Arial"/>
      <charset val="204"/>
    </font>
    <font>
      <b/>
      <sz val="9"/>
      <color rgb="FF000000"/>
      <name val="Arial"/>
      <charset val="204"/>
    </font>
    <font>
      <b/>
      <sz val="14"/>
      <color rgb="FF000000"/>
      <name val="Arial"/>
      <charset val="204"/>
    </font>
    <font>
      <b/>
      <sz val="10"/>
      <color theme="1"/>
      <name val="Calibri"/>
      <family val="2"/>
      <charset val="204"/>
      <scheme val="minor"/>
    </font>
    <font>
      <b/>
      <sz val="14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2">
    <xf numFmtId="0" fontId="0" fillId="0" borderId="0"/>
    <xf numFmtId="0" fontId="7" fillId="0" borderId="0"/>
  </cellStyleXfs>
  <cellXfs count="132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top"/>
    </xf>
    <xf numFmtId="0" fontId="0" fillId="0" borderId="0" xfId="0" applyFont="1"/>
    <xf numFmtId="0" fontId="2" fillId="0" borderId="0" xfId="0" applyFont="1" applyAlignment="1">
      <alignment vertical="top"/>
    </xf>
    <xf numFmtId="0" fontId="5" fillId="0" borderId="0" xfId="0" applyFont="1"/>
    <xf numFmtId="3" fontId="6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3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3" fontId="0" fillId="0" borderId="0" xfId="0" applyNumberFormat="1"/>
    <xf numFmtId="0" fontId="8" fillId="0" borderId="0" xfId="1" applyNumberFormat="1" applyFont="1" applyFill="1" applyBorder="1" applyAlignment="1" applyProtection="1"/>
    <xf numFmtId="0" fontId="8" fillId="0" borderId="0" xfId="1" applyNumberFormat="1" applyFont="1" applyFill="1" applyBorder="1" applyAlignment="1" applyProtection="1">
      <alignment wrapText="1"/>
    </xf>
    <xf numFmtId="0" fontId="9" fillId="0" borderId="0" xfId="1" applyNumberFormat="1" applyFont="1" applyFill="1" applyBorder="1" applyAlignment="1" applyProtection="1">
      <alignment vertical="top" wrapText="1"/>
    </xf>
    <xf numFmtId="0" fontId="8" fillId="0" borderId="0" xfId="1" applyNumberFormat="1" applyFont="1" applyFill="1" applyBorder="1" applyAlignment="1" applyProtection="1">
      <alignment horizontal="right" vertical="top"/>
    </xf>
    <xf numFmtId="0" fontId="8" fillId="0" borderId="0" xfId="1" applyNumberFormat="1" applyFont="1" applyFill="1" applyBorder="1" applyAlignment="1" applyProtection="1">
      <alignment horizontal="right"/>
    </xf>
    <xf numFmtId="0" fontId="8" fillId="0" borderId="5" xfId="1" applyNumberFormat="1" applyFont="1" applyFill="1" applyBorder="1" applyAlignment="1" applyProtection="1"/>
    <xf numFmtId="3" fontId="9" fillId="0" borderId="0" xfId="1" applyNumberFormat="1" applyFont="1" applyFill="1" applyBorder="1" applyAlignment="1" applyProtection="1">
      <alignment horizontal="right" vertical="top"/>
    </xf>
    <xf numFmtId="2" fontId="9" fillId="0" borderId="0" xfId="1" applyNumberFormat="1" applyFont="1" applyFill="1" applyBorder="1" applyAlignment="1" applyProtection="1">
      <alignment horizontal="center" vertical="top"/>
    </xf>
    <xf numFmtId="4" fontId="9" fillId="0" borderId="0" xfId="1" applyNumberFormat="1" applyFont="1" applyFill="1" applyBorder="1" applyAlignment="1" applyProtection="1">
      <alignment horizontal="right" vertical="top"/>
    </xf>
    <xf numFmtId="0" fontId="9" fillId="0" borderId="0" xfId="1" applyNumberFormat="1" applyFont="1" applyFill="1" applyBorder="1" applyAlignment="1" applyProtection="1">
      <alignment horizontal="left" vertical="top" wrapText="1"/>
    </xf>
    <xf numFmtId="0" fontId="9" fillId="0" borderId="0" xfId="1" applyNumberFormat="1" applyFont="1" applyFill="1" applyBorder="1" applyAlignment="1" applyProtection="1">
      <alignment horizontal="right" vertical="top" wrapText="1"/>
    </xf>
    <xf numFmtId="0" fontId="9" fillId="0" borderId="0" xfId="1" applyNumberFormat="1" applyFont="1" applyFill="1" applyBorder="1" applyAlignment="1" applyProtection="1">
      <alignment wrapText="1"/>
    </xf>
    <xf numFmtId="3" fontId="8" fillId="0" borderId="7" xfId="1" applyNumberFormat="1" applyFont="1" applyFill="1" applyBorder="1" applyAlignment="1" applyProtection="1">
      <alignment horizontal="right" vertical="top"/>
    </xf>
    <xf numFmtId="0" fontId="8" fillId="0" borderId="0" xfId="1" applyNumberFormat="1" applyFont="1" applyFill="1" applyBorder="1" applyAlignment="1" applyProtection="1">
      <alignment horizontal="center" vertical="top"/>
    </xf>
    <xf numFmtId="4" fontId="8" fillId="0" borderId="0" xfId="1" applyNumberFormat="1" applyFont="1" applyFill="1" applyBorder="1" applyAlignment="1" applyProtection="1">
      <alignment horizontal="right" vertical="top"/>
    </xf>
    <xf numFmtId="0" fontId="8" fillId="0" borderId="0" xfId="1" applyNumberFormat="1" applyFont="1" applyFill="1" applyBorder="1" applyAlignment="1" applyProtection="1">
      <alignment horizontal="right" vertical="top" wrapText="1"/>
    </xf>
    <xf numFmtId="0" fontId="8" fillId="0" borderId="8" xfId="1" applyNumberFormat="1" applyFont="1" applyFill="1" applyBorder="1" applyAlignment="1" applyProtection="1"/>
    <xf numFmtId="4" fontId="9" fillId="0" borderId="7" xfId="1" applyNumberFormat="1" applyFont="1" applyFill="1" applyBorder="1" applyAlignment="1" applyProtection="1">
      <alignment horizontal="right" vertical="top"/>
    </xf>
    <xf numFmtId="0" fontId="9" fillId="0" borderId="0" xfId="1" applyNumberFormat="1" applyFont="1" applyFill="1" applyBorder="1" applyAlignment="1" applyProtection="1">
      <alignment horizontal="center" vertical="top"/>
    </xf>
    <xf numFmtId="3" fontId="9" fillId="0" borderId="9" xfId="1" applyNumberFormat="1" applyFont="1" applyFill="1" applyBorder="1" applyAlignment="1" applyProtection="1">
      <alignment horizontal="right" vertical="top"/>
    </xf>
    <xf numFmtId="0" fontId="9" fillId="0" borderId="5" xfId="1" applyNumberFormat="1" applyFont="1" applyFill="1" applyBorder="1" applyAlignment="1" applyProtection="1">
      <alignment horizontal="center" vertical="top"/>
    </xf>
    <xf numFmtId="4" fontId="9" fillId="0" borderId="5" xfId="1" applyNumberFormat="1" applyFont="1" applyFill="1" applyBorder="1" applyAlignment="1" applyProtection="1">
      <alignment horizontal="right" vertical="top"/>
    </xf>
    <xf numFmtId="0" fontId="9" fillId="0" borderId="5" xfId="1" applyNumberFormat="1" applyFont="1" applyFill="1" applyBorder="1" applyAlignment="1" applyProtection="1">
      <alignment horizontal="right" vertical="top" wrapText="1"/>
    </xf>
    <xf numFmtId="0" fontId="8" fillId="0" borderId="10" xfId="1" applyNumberFormat="1" applyFont="1" applyFill="1" applyBorder="1" applyAlignment="1" applyProtection="1"/>
    <xf numFmtId="3" fontId="8" fillId="0" borderId="0" xfId="1" applyNumberFormat="1" applyFont="1" applyFill="1" applyBorder="1" applyAlignment="1" applyProtection="1">
      <alignment vertical="top"/>
    </xf>
    <xf numFmtId="2" fontId="8" fillId="0" borderId="0" xfId="1" applyNumberFormat="1" applyFont="1" applyFill="1" applyBorder="1" applyAlignment="1" applyProtection="1">
      <alignment vertical="top"/>
    </xf>
    <xf numFmtId="4" fontId="8" fillId="0" borderId="0" xfId="1" applyNumberFormat="1" applyFont="1" applyFill="1" applyBorder="1" applyAlignment="1" applyProtection="1">
      <alignment vertical="top"/>
    </xf>
    <xf numFmtId="0" fontId="8" fillId="0" borderId="0" xfId="1" applyNumberFormat="1" applyFont="1" applyFill="1" applyBorder="1" applyAlignment="1" applyProtection="1">
      <alignment vertical="top"/>
    </xf>
    <xf numFmtId="0" fontId="11" fillId="0" borderId="0" xfId="1" applyNumberFormat="1" applyFont="1" applyFill="1" applyBorder="1" applyAlignment="1" applyProtection="1">
      <alignment wrapText="1"/>
    </xf>
    <xf numFmtId="0" fontId="8" fillId="0" borderId="0" xfId="1" applyNumberFormat="1" applyFont="1" applyFill="1" applyBorder="1" applyAlignment="1" applyProtection="1">
      <alignment horizontal="center" vertical="top" wrapText="1"/>
    </xf>
    <xf numFmtId="0" fontId="9" fillId="0" borderId="0" xfId="1" applyNumberFormat="1" applyFont="1" applyFill="1" applyBorder="1" applyAlignment="1" applyProtection="1">
      <alignment horizontal="center" vertical="top" wrapText="1"/>
    </xf>
    <xf numFmtId="0" fontId="8" fillId="0" borderId="0" xfId="1" applyNumberFormat="1" applyFont="1" applyFill="1" applyBorder="1" applyAlignment="1" applyProtection="1">
      <alignment horizontal="left" vertical="top" wrapText="1"/>
    </xf>
    <xf numFmtId="0" fontId="8" fillId="0" borderId="8" xfId="1" applyNumberFormat="1" applyFont="1" applyFill="1" applyBorder="1" applyAlignment="1" applyProtection="1">
      <alignment horizontal="center" vertical="top" wrapText="1"/>
    </xf>
    <xf numFmtId="3" fontId="9" fillId="0" borderId="9" xfId="1" applyNumberFormat="1" applyFont="1" applyFill="1" applyBorder="1" applyAlignment="1" applyProtection="1">
      <alignment horizontal="right" vertical="top" wrapText="1"/>
    </xf>
    <xf numFmtId="0" fontId="9" fillId="0" borderId="5" xfId="1" applyNumberFormat="1" applyFont="1" applyFill="1" applyBorder="1" applyAlignment="1" applyProtection="1">
      <alignment horizontal="center" vertical="top" wrapText="1"/>
    </xf>
    <xf numFmtId="4" fontId="9" fillId="0" borderId="5" xfId="1" applyNumberFormat="1" applyFont="1" applyFill="1" applyBorder="1" applyAlignment="1" applyProtection="1">
      <alignment horizontal="right" vertical="top" wrapText="1"/>
    </xf>
    <xf numFmtId="0" fontId="9" fillId="0" borderId="5" xfId="1" applyNumberFormat="1" applyFont="1" applyFill="1" applyBorder="1" applyAlignment="1" applyProtection="1">
      <alignment horizontal="left" vertical="top" wrapText="1"/>
    </xf>
    <xf numFmtId="0" fontId="9" fillId="0" borderId="10" xfId="1" applyNumberFormat="1" applyFont="1" applyFill="1" applyBorder="1" applyAlignment="1" applyProtection="1">
      <alignment horizontal="center" vertical="top" wrapText="1"/>
    </xf>
    <xf numFmtId="0" fontId="8" fillId="0" borderId="5" xfId="1" applyNumberFormat="1" applyFont="1" applyFill="1" applyBorder="1" applyAlignment="1" applyProtection="1">
      <alignment horizontal="center" vertical="top" wrapText="1"/>
    </xf>
    <xf numFmtId="0" fontId="9" fillId="0" borderId="8" xfId="1" applyNumberFormat="1" applyFont="1" applyFill="1" applyBorder="1" applyAlignment="1" applyProtection="1">
      <alignment horizontal="center" vertical="top" wrapText="1"/>
    </xf>
    <xf numFmtId="3" fontId="8" fillId="0" borderId="7" xfId="1" applyNumberFormat="1" applyFont="1" applyFill="1" applyBorder="1" applyAlignment="1" applyProtection="1">
      <alignment horizontal="right" vertical="top" wrapText="1"/>
    </xf>
    <xf numFmtId="4" fontId="8" fillId="0" borderId="0" xfId="1" applyNumberFormat="1" applyFont="1" applyFill="1" applyBorder="1" applyAlignment="1" applyProtection="1">
      <alignment horizontal="right" vertical="top" wrapText="1"/>
    </xf>
    <xf numFmtId="0" fontId="8" fillId="0" borderId="8" xfId="1" applyNumberFormat="1" applyFont="1" applyFill="1" applyBorder="1" applyAlignment="1" applyProtection="1">
      <alignment horizontal="center" vertical="center" wrapText="1"/>
    </xf>
    <xf numFmtId="3" fontId="8" fillId="0" borderId="9" xfId="1" applyNumberFormat="1" applyFont="1" applyFill="1" applyBorder="1" applyAlignment="1" applyProtection="1">
      <alignment horizontal="right" vertical="top" wrapText="1"/>
    </xf>
    <xf numFmtId="4" fontId="8" fillId="0" borderId="5" xfId="1" applyNumberFormat="1" applyFont="1" applyFill="1" applyBorder="1" applyAlignment="1" applyProtection="1">
      <alignment horizontal="right" vertical="top" wrapText="1"/>
    </xf>
    <xf numFmtId="0" fontId="8" fillId="0" borderId="8" xfId="1" applyNumberFormat="1" applyFont="1" applyFill="1" applyBorder="1" applyAlignment="1" applyProtection="1">
      <alignment vertical="center" wrapText="1"/>
    </xf>
    <xf numFmtId="0" fontId="8" fillId="0" borderId="1" xfId="1" applyNumberFormat="1" applyFont="1" applyFill="1" applyBorder="1" applyAlignment="1" applyProtection="1">
      <alignment horizontal="center" vertical="center"/>
    </xf>
    <xf numFmtId="0" fontId="8" fillId="0" borderId="1" xfId="1" applyNumberFormat="1" applyFont="1" applyFill="1" applyBorder="1" applyAlignment="1" applyProtection="1">
      <alignment horizontal="center" vertical="center" wrapText="1"/>
    </xf>
    <xf numFmtId="0" fontId="8" fillId="0" borderId="0" xfId="1" applyNumberFormat="1" applyFont="1" applyFill="1" applyBorder="1" applyAlignment="1" applyProtection="1">
      <alignment vertical="center"/>
    </xf>
    <xf numFmtId="0" fontId="8" fillId="0" borderId="0" xfId="1" applyNumberFormat="1" applyFont="1" applyFill="1" applyBorder="1" applyAlignment="1" applyProtection="1">
      <alignment horizontal="left"/>
    </xf>
    <xf numFmtId="49" fontId="8" fillId="0" borderId="6" xfId="1" applyNumberFormat="1" applyFont="1" applyFill="1" applyBorder="1" applyAlignment="1" applyProtection="1">
      <alignment horizontal="right"/>
    </xf>
    <xf numFmtId="2" fontId="8" fillId="0" borderId="6" xfId="1" applyNumberFormat="1" applyFont="1" applyFill="1" applyBorder="1" applyAlignment="1" applyProtection="1"/>
    <xf numFmtId="2" fontId="8" fillId="0" borderId="3" xfId="1" applyNumberFormat="1" applyFont="1" applyFill="1" applyBorder="1" applyAlignment="1" applyProtection="1">
      <alignment horizontal="right"/>
    </xf>
    <xf numFmtId="49" fontId="8" fillId="0" borderId="3" xfId="1" applyNumberFormat="1" applyFont="1" applyFill="1" applyBorder="1" applyAlignment="1" applyProtection="1">
      <alignment horizontal="right"/>
    </xf>
    <xf numFmtId="49" fontId="8" fillId="0" borderId="0" xfId="1" applyNumberFormat="1" applyFont="1" applyFill="1" applyBorder="1" applyAlignment="1" applyProtection="1">
      <alignment horizontal="right"/>
    </xf>
    <xf numFmtId="2" fontId="8" fillId="0" borderId="0" xfId="1" applyNumberFormat="1" applyFont="1" applyFill="1" applyBorder="1" applyAlignment="1" applyProtection="1"/>
    <xf numFmtId="0" fontId="8" fillId="0" borderId="0" xfId="1" applyNumberFormat="1" applyFont="1" applyFill="1" applyBorder="1" applyAlignment="1" applyProtection="1">
      <alignment vertical="center" wrapText="1"/>
    </xf>
    <xf numFmtId="0" fontId="9" fillId="0" borderId="0" xfId="1" applyNumberFormat="1" applyFont="1" applyFill="1" applyBorder="1" applyAlignment="1" applyProtection="1">
      <alignment horizontal="left"/>
    </xf>
    <xf numFmtId="0" fontId="8" fillId="0" borderId="0" xfId="1" applyNumberFormat="1" applyFont="1" applyFill="1" applyBorder="1" applyAlignment="1" applyProtection="1">
      <alignment horizontal="center"/>
    </xf>
    <xf numFmtId="0" fontId="8" fillId="0" borderId="6" xfId="1" applyNumberFormat="1" applyFont="1" applyFill="1" applyBorder="1" applyAlignment="1" applyProtection="1"/>
    <xf numFmtId="0" fontId="10" fillId="0" borderId="0" xfId="1" applyNumberFormat="1" applyFont="1" applyFill="1" applyBorder="1" applyAlignment="1" applyProtection="1"/>
    <xf numFmtId="0" fontId="10" fillId="0" borderId="0" xfId="1" applyNumberFormat="1" applyFont="1" applyFill="1" applyBorder="1" applyAlignment="1" applyProtection="1">
      <alignment horizontal="center"/>
    </xf>
    <xf numFmtId="3" fontId="8" fillId="0" borderId="0" xfId="1" applyNumberFormat="1" applyFont="1" applyFill="1" applyBorder="1" applyAlignment="1" applyProtection="1">
      <alignment horizontal="right" vertical="top"/>
    </xf>
    <xf numFmtId="0" fontId="8" fillId="0" borderId="6" xfId="1" applyNumberFormat="1" applyFont="1" applyFill="1" applyBorder="1" applyAlignment="1" applyProtection="1">
      <alignment horizontal="center"/>
    </xf>
    <xf numFmtId="0" fontId="12" fillId="0" borderId="0" xfId="1" applyNumberFormat="1" applyFont="1" applyFill="1" applyBorder="1" applyAlignment="1" applyProtection="1">
      <alignment horizontal="center"/>
    </xf>
    <xf numFmtId="0" fontId="10" fillId="0" borderId="0" xfId="1" applyNumberFormat="1" applyFont="1" applyFill="1" applyBorder="1" applyAlignment="1" applyProtection="1">
      <alignment horizontal="center" vertical="top"/>
    </xf>
    <xf numFmtId="0" fontId="8" fillId="0" borderId="6" xfId="1" applyNumberFormat="1" applyFont="1" applyFill="1" applyBorder="1" applyAlignment="1" applyProtection="1">
      <alignment vertical="top"/>
    </xf>
    <xf numFmtId="0" fontId="8" fillId="0" borderId="0" xfId="1" applyNumberFormat="1" applyFont="1" applyFill="1" applyBorder="1" applyAlignment="1" applyProtection="1">
      <alignment horizontal="left" vertical="top"/>
    </xf>
    <xf numFmtId="0" fontId="10" fillId="0" borderId="5" xfId="1" applyNumberFormat="1" applyFont="1" applyFill="1" applyBorder="1" applyAlignment="1" applyProtection="1">
      <alignment horizontal="center" vertical="center"/>
    </xf>
    <xf numFmtId="0" fontId="8" fillId="0" borderId="0" xfId="1" applyNumberFormat="1" applyFont="1" applyFill="1" applyBorder="1" applyAlignment="1" applyProtection="1">
      <alignment horizontal="left" vertical="top" wrapText="1"/>
    </xf>
    <xf numFmtId="0" fontId="9" fillId="0" borderId="0" xfId="1" applyNumberFormat="1" applyFont="1" applyFill="1" applyBorder="1" applyAlignment="1" applyProtection="1">
      <alignment horizontal="left" vertical="top" wrapText="1"/>
    </xf>
    <xf numFmtId="0" fontId="8" fillId="0" borderId="6" xfId="1" applyNumberFormat="1" applyFont="1" applyFill="1" applyBorder="1" applyAlignment="1" applyProtection="1">
      <alignment horizontal="left" vertical="top"/>
    </xf>
    <xf numFmtId="0" fontId="9" fillId="0" borderId="5" xfId="1" applyNumberFormat="1" applyFont="1" applyFill="1" applyBorder="1" applyAlignment="1" applyProtection="1">
      <alignment horizontal="left" vertical="top" wrapText="1"/>
    </xf>
    <xf numFmtId="0" fontId="8" fillId="0" borderId="5" xfId="1" applyNumberFormat="1" applyFont="1" applyFill="1" applyBorder="1" applyAlignment="1" applyProtection="1">
      <alignment horizontal="left" vertical="top" wrapText="1"/>
    </xf>
    <xf numFmtId="0" fontId="9" fillId="0" borderId="2" xfId="1" applyNumberFormat="1" applyFont="1" applyFill="1" applyBorder="1" applyAlignment="1" applyProtection="1">
      <alignment horizontal="left" vertical="center" wrapText="1"/>
    </xf>
    <xf numFmtId="0" fontId="9" fillId="0" borderId="3" xfId="1" applyNumberFormat="1" applyFont="1" applyFill="1" applyBorder="1" applyAlignment="1" applyProtection="1">
      <alignment horizontal="left" vertical="center" wrapText="1"/>
    </xf>
    <xf numFmtId="0" fontId="9" fillId="0" borderId="4" xfId="1" applyNumberFormat="1" applyFont="1" applyFill="1" applyBorder="1" applyAlignment="1" applyProtection="1">
      <alignment horizontal="left" vertical="center" wrapText="1"/>
    </xf>
    <xf numFmtId="0" fontId="8" fillId="0" borderId="7" xfId="1" applyNumberFormat="1" applyFont="1" applyFill="1" applyBorder="1" applyAlignment="1" applyProtection="1">
      <alignment horizontal="left" vertical="top" wrapText="1"/>
    </xf>
    <xf numFmtId="0" fontId="8" fillId="0" borderId="1" xfId="1" applyNumberFormat="1" applyFont="1" applyFill="1" applyBorder="1" applyAlignment="1" applyProtection="1">
      <alignment horizontal="center" vertical="center" wrapText="1"/>
    </xf>
    <xf numFmtId="0" fontId="8" fillId="0" borderId="1" xfId="1" applyNumberFormat="1" applyFont="1" applyFill="1" applyBorder="1" applyAlignment="1" applyProtection="1">
      <alignment horizontal="center" vertical="center"/>
    </xf>
    <xf numFmtId="0" fontId="11" fillId="0" borderId="2" xfId="1" applyNumberFormat="1" applyFont="1" applyFill="1" applyBorder="1" applyAlignment="1" applyProtection="1">
      <alignment horizontal="left" vertical="center" wrapText="1"/>
    </xf>
    <xf numFmtId="0" fontId="11" fillId="0" borderId="3" xfId="1" applyNumberFormat="1" applyFont="1" applyFill="1" applyBorder="1" applyAlignment="1" applyProtection="1">
      <alignment horizontal="left" vertical="center" wrapText="1"/>
    </xf>
    <xf numFmtId="0" fontId="11" fillId="0" borderId="4" xfId="1" applyNumberFormat="1" applyFont="1" applyFill="1" applyBorder="1" applyAlignment="1" applyProtection="1">
      <alignment horizontal="left" vertical="center" wrapText="1"/>
    </xf>
    <xf numFmtId="0" fontId="8" fillId="0" borderId="6" xfId="1" applyNumberFormat="1" applyFont="1" applyFill="1" applyBorder="1" applyAlignment="1" applyProtection="1">
      <alignment horizontal="center" wrapText="1"/>
    </xf>
    <xf numFmtId="0" fontId="10" fillId="0" borderId="5" xfId="1" applyNumberFormat="1" applyFont="1" applyFill="1" applyBorder="1" applyAlignment="1" applyProtection="1">
      <alignment horizontal="center" vertical="top"/>
    </xf>
    <xf numFmtId="0" fontId="10" fillId="0" borderId="5" xfId="1" applyNumberFormat="1" applyFont="1" applyFill="1" applyBorder="1" applyAlignment="1" applyProtection="1">
      <alignment horizontal="center"/>
    </xf>
    <xf numFmtId="0" fontId="8" fillId="0" borderId="3" xfId="1" applyNumberFormat="1" applyFont="1" applyFill="1" applyBorder="1" applyAlignment="1" applyProtection="1">
      <alignment horizontal="center"/>
    </xf>
    <xf numFmtId="0" fontId="8" fillId="0" borderId="0" xfId="1" applyNumberFormat="1" applyFont="1" applyFill="1" applyBorder="1" applyAlignment="1" applyProtection="1">
      <alignment horizontal="center" wrapText="1"/>
    </xf>
    <xf numFmtId="0" fontId="12" fillId="0" borderId="0" xfId="1" applyNumberFormat="1" applyFont="1" applyFill="1" applyBorder="1" applyAlignment="1" applyProtection="1">
      <alignment horizontal="center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wrapText="1"/>
    </xf>
    <xf numFmtId="0" fontId="2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10" fillId="0" borderId="5" xfId="1" applyNumberFormat="1" applyFont="1" applyFill="1" applyBorder="1" applyAlignment="1" applyProtection="1">
      <alignment vertical="center"/>
    </xf>
    <xf numFmtId="0" fontId="0" fillId="0" borderId="0" xfId="0" applyBorder="1"/>
    <xf numFmtId="0" fontId="5" fillId="0" borderId="0" xfId="0" applyFont="1" applyBorder="1"/>
    <xf numFmtId="0" fontId="10" fillId="0" borderId="0" xfId="1" applyNumberFormat="1" applyFont="1" applyFill="1" applyBorder="1" applyAlignment="1" applyProtection="1">
      <alignment vertical="center"/>
    </xf>
    <xf numFmtId="0" fontId="6" fillId="0" borderId="1" xfId="0" applyFont="1" applyBorder="1" applyAlignment="1">
      <alignment horizontal="right" vertical="top" wrapText="1"/>
    </xf>
    <xf numFmtId="0" fontId="13" fillId="0" borderId="1" xfId="0" applyFont="1" applyBorder="1" applyAlignment="1">
      <alignment horizontal="right" wrapText="1"/>
    </xf>
    <xf numFmtId="0" fontId="6" fillId="0" borderId="1" xfId="0" applyFont="1" applyBorder="1" applyAlignment="1">
      <alignment horizontal="center" vertical="center" wrapText="1"/>
    </xf>
    <xf numFmtId="0" fontId="14" fillId="0" borderId="0" xfId="1" applyNumberFormat="1" applyFont="1" applyFill="1" applyBorder="1" applyAlignment="1" applyProtection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67"/>
  <sheetViews>
    <sheetView zoomScale="115" zoomScaleNormal="115" workbookViewId="0">
      <selection activeCell="A13" sqref="A13"/>
    </sheetView>
  </sheetViews>
  <sheetFormatPr defaultColWidth="9.140625" defaultRowHeight="11.25" customHeight="1" x14ac:dyDescent="0.2"/>
  <cols>
    <col min="1" max="1" width="8.140625" style="15" customWidth="1"/>
    <col min="2" max="2" width="20.140625" style="15" customWidth="1"/>
    <col min="3" max="4" width="10.42578125" style="15" customWidth="1"/>
    <col min="5" max="5" width="13.28515625" style="15" customWidth="1"/>
    <col min="6" max="6" width="8.5703125" style="15" customWidth="1"/>
    <col min="7" max="7" width="7.85546875" style="15" customWidth="1"/>
    <col min="8" max="8" width="8.42578125" style="15" customWidth="1"/>
    <col min="9" max="9" width="8.7109375" style="15" customWidth="1"/>
    <col min="10" max="10" width="8.140625" style="15" customWidth="1"/>
    <col min="11" max="11" width="8.5703125" style="15" customWidth="1"/>
    <col min="12" max="12" width="10" style="15" customWidth="1"/>
    <col min="13" max="13" width="6" style="15" customWidth="1"/>
    <col min="14" max="14" width="9.7109375" style="15" customWidth="1"/>
    <col min="15" max="15" width="9.140625" style="15" customWidth="1"/>
    <col min="16" max="16" width="99.7109375" style="16" hidden="1" customWidth="1"/>
    <col min="17" max="20" width="138.42578125" style="16" hidden="1" customWidth="1"/>
    <col min="21" max="21" width="34.140625" style="16" hidden="1" customWidth="1"/>
    <col min="22" max="23" width="110.140625" style="16" hidden="1" customWidth="1"/>
    <col min="24" max="27" width="34.140625" style="16" hidden="1" customWidth="1"/>
    <col min="28" max="28" width="138.42578125" style="16" hidden="1" customWidth="1"/>
    <col min="29" max="31" width="84.42578125" style="16" hidden="1" customWidth="1"/>
    <col min="32" max="16384" width="9.140625" style="15"/>
  </cols>
  <sheetData>
    <row r="1" spans="1:19" s="15" customFormat="1" x14ac:dyDescent="0.2">
      <c r="N1" s="19" t="s">
        <v>740</v>
      </c>
    </row>
    <row r="2" spans="1:19" s="15" customFormat="1" x14ac:dyDescent="0.2">
      <c r="N2" s="19" t="s">
        <v>739</v>
      </c>
    </row>
    <row r="3" spans="1:19" s="15" customFormat="1" ht="8.25" customHeight="1" x14ac:dyDescent="0.2">
      <c r="N3" s="19"/>
    </row>
    <row r="4" spans="1:19" s="15" customFormat="1" x14ac:dyDescent="0.2">
      <c r="A4" s="82" t="s">
        <v>738</v>
      </c>
      <c r="B4" s="42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P4" s="16" t="s">
        <v>737</v>
      </c>
    </row>
    <row r="5" spans="1:19" s="15" customFormat="1" ht="15" customHeight="1" x14ac:dyDescent="0.2">
      <c r="A5" s="64" t="s">
        <v>736</v>
      </c>
      <c r="D5" s="74" t="s">
        <v>735</v>
      </c>
      <c r="E5" s="74"/>
      <c r="F5" s="81"/>
      <c r="G5" s="81"/>
      <c r="H5" s="81"/>
      <c r="I5" s="81"/>
      <c r="J5" s="81"/>
      <c r="K5" s="81"/>
      <c r="L5" s="81"/>
      <c r="M5" s="81"/>
      <c r="N5" s="81"/>
    </row>
    <row r="6" spans="1:19" s="15" customFormat="1" ht="8.25" customHeight="1" x14ac:dyDescent="0.2">
      <c r="A6" s="64"/>
      <c r="F6" s="42"/>
      <c r="G6" s="42"/>
      <c r="H6" s="42"/>
      <c r="I6" s="42"/>
      <c r="J6" s="42"/>
      <c r="K6" s="42"/>
      <c r="L6" s="42"/>
      <c r="M6" s="42"/>
      <c r="N6" s="42"/>
    </row>
    <row r="7" spans="1:19" s="15" customFormat="1" ht="22.5" x14ac:dyDescent="0.2">
      <c r="A7" s="102" t="s">
        <v>733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Q7" s="16" t="s">
        <v>733</v>
      </c>
    </row>
    <row r="8" spans="1:19" s="15" customFormat="1" x14ac:dyDescent="0.2">
      <c r="A8" s="99" t="s">
        <v>734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</row>
    <row r="9" spans="1:19" s="15" customFormat="1" ht="8.25" customHeight="1" x14ac:dyDescent="0.2">
      <c r="A9" s="80"/>
      <c r="B9" s="80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</row>
    <row r="10" spans="1:19" s="15" customFormat="1" ht="22.5" x14ac:dyDescent="0.2">
      <c r="A10" s="102" t="s">
        <v>733</v>
      </c>
      <c r="B10" s="102"/>
      <c r="C10" s="102"/>
      <c r="D10" s="102"/>
      <c r="E10" s="102"/>
      <c r="F10" s="102"/>
      <c r="G10" s="102"/>
      <c r="H10" s="102"/>
      <c r="I10" s="102"/>
      <c r="J10" s="102"/>
      <c r="K10" s="102"/>
      <c r="L10" s="102"/>
      <c r="M10" s="102"/>
      <c r="N10" s="102"/>
      <c r="R10" s="16" t="s">
        <v>733</v>
      </c>
    </row>
    <row r="11" spans="1:19" s="15" customFormat="1" x14ac:dyDescent="0.2">
      <c r="A11" s="99" t="s">
        <v>732</v>
      </c>
      <c r="B11" s="99"/>
      <c r="C11" s="99"/>
      <c r="D11" s="99"/>
      <c r="E11" s="99"/>
      <c r="F11" s="99"/>
      <c r="G11" s="99"/>
      <c r="H11" s="99"/>
      <c r="I11" s="99"/>
      <c r="J11" s="99"/>
      <c r="K11" s="99"/>
      <c r="L11" s="99"/>
      <c r="M11" s="99"/>
      <c r="N11" s="99"/>
    </row>
    <row r="12" spans="1:19" s="15" customFormat="1" ht="24" customHeight="1" x14ac:dyDescent="0.25">
      <c r="A12" s="131" t="s">
        <v>777</v>
      </c>
      <c r="B12" s="103"/>
      <c r="C12" s="103"/>
      <c r="D12" s="103"/>
      <c r="E12" s="103"/>
      <c r="F12" s="103"/>
      <c r="G12" s="103"/>
      <c r="H12" s="103"/>
      <c r="I12" s="103"/>
      <c r="J12" s="103"/>
      <c r="K12" s="103"/>
      <c r="L12" s="103"/>
      <c r="M12" s="103"/>
      <c r="N12" s="103"/>
    </row>
    <row r="13" spans="1:19" s="15" customFormat="1" ht="8.25" customHeight="1" x14ac:dyDescent="0.25">
      <c r="A13" s="79"/>
      <c r="B13" s="79"/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79"/>
      <c r="N13" s="79"/>
    </row>
    <row r="14" spans="1:19" s="15" customFormat="1" x14ac:dyDescent="0.2">
      <c r="A14" s="98" t="s">
        <v>731</v>
      </c>
      <c r="B14" s="98"/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98"/>
      <c r="N14" s="98"/>
      <c r="S14" s="16" t="s">
        <v>731</v>
      </c>
    </row>
    <row r="15" spans="1:19" s="15" customFormat="1" ht="13.5" customHeight="1" x14ac:dyDescent="0.2">
      <c r="A15" s="99" t="s">
        <v>730</v>
      </c>
      <c r="B15" s="99"/>
      <c r="C15" s="99"/>
      <c r="D15" s="99"/>
      <c r="E15" s="99"/>
      <c r="F15" s="99"/>
      <c r="G15" s="99"/>
      <c r="H15" s="99"/>
      <c r="I15" s="99"/>
      <c r="J15" s="99"/>
      <c r="K15" s="99"/>
      <c r="L15" s="99"/>
      <c r="M15" s="99"/>
      <c r="N15" s="99"/>
    </row>
    <row r="16" spans="1:19" s="15" customFormat="1" ht="15" customHeight="1" x14ac:dyDescent="0.2">
      <c r="A16" s="15" t="s">
        <v>729</v>
      </c>
      <c r="B16" s="78" t="s">
        <v>728</v>
      </c>
      <c r="C16" s="15" t="s">
        <v>727</v>
      </c>
      <c r="F16" s="16"/>
      <c r="G16" s="16"/>
      <c r="H16" s="16"/>
      <c r="I16" s="16"/>
      <c r="J16" s="16"/>
      <c r="K16" s="16"/>
      <c r="L16" s="16"/>
      <c r="M16" s="16"/>
      <c r="N16" s="16"/>
    </row>
    <row r="17" spans="1:14" s="15" customFormat="1" ht="18" customHeight="1" x14ac:dyDescent="0.2">
      <c r="A17" s="15" t="s">
        <v>726</v>
      </c>
      <c r="B17" s="98" t="s">
        <v>725</v>
      </c>
      <c r="C17" s="98"/>
      <c r="D17" s="98"/>
      <c r="E17" s="98"/>
      <c r="F17" s="98"/>
      <c r="G17" s="16"/>
      <c r="H17" s="16"/>
      <c r="I17" s="16"/>
      <c r="J17" s="16"/>
      <c r="K17" s="16"/>
      <c r="L17" s="16"/>
      <c r="M17" s="16"/>
      <c r="N17" s="16"/>
    </row>
    <row r="18" spans="1:14" s="15" customFormat="1" x14ac:dyDescent="0.2">
      <c r="B18" s="100" t="s">
        <v>724</v>
      </c>
      <c r="C18" s="100"/>
      <c r="D18" s="100"/>
      <c r="E18" s="100"/>
      <c r="F18" s="100"/>
      <c r="G18" s="75"/>
      <c r="H18" s="75"/>
      <c r="I18" s="75"/>
      <c r="J18" s="75"/>
      <c r="K18" s="75"/>
      <c r="L18" s="75"/>
      <c r="M18" s="77"/>
      <c r="N18" s="75"/>
    </row>
    <row r="19" spans="1:14" s="15" customFormat="1" ht="9.75" customHeight="1" x14ac:dyDescent="0.2">
      <c r="D19" s="76"/>
      <c r="E19" s="76"/>
      <c r="F19" s="76"/>
      <c r="G19" s="76"/>
      <c r="H19" s="76"/>
      <c r="I19" s="76"/>
      <c r="J19" s="76"/>
      <c r="K19" s="76"/>
      <c r="L19" s="76"/>
      <c r="M19" s="75"/>
      <c r="N19" s="75"/>
    </row>
    <row r="20" spans="1:14" s="15" customFormat="1" x14ac:dyDescent="0.2">
      <c r="A20" s="72" t="s">
        <v>723</v>
      </c>
      <c r="D20" s="74" t="s">
        <v>722</v>
      </c>
      <c r="F20" s="73"/>
      <c r="G20" s="73"/>
      <c r="H20" s="73"/>
      <c r="I20" s="73"/>
      <c r="J20" s="73"/>
      <c r="K20" s="73"/>
      <c r="L20" s="73"/>
      <c r="M20" s="73"/>
      <c r="N20" s="73"/>
    </row>
    <row r="21" spans="1:14" s="15" customFormat="1" ht="9.75" customHeight="1" x14ac:dyDescent="0.2"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73"/>
    </row>
    <row r="22" spans="1:14" s="15" customFormat="1" ht="12.75" customHeight="1" x14ac:dyDescent="0.2">
      <c r="A22" s="72" t="s">
        <v>721</v>
      </c>
      <c r="C22" s="66">
        <v>2421.65</v>
      </c>
      <c r="D22" s="65" t="s">
        <v>720</v>
      </c>
      <c r="E22" s="64" t="s">
        <v>706</v>
      </c>
      <c r="L22" s="71"/>
      <c r="M22" s="71"/>
    </row>
    <row r="23" spans="1:14" s="15" customFormat="1" ht="12.75" customHeight="1" x14ac:dyDescent="0.2">
      <c r="B23" s="15" t="s">
        <v>719</v>
      </c>
      <c r="C23" s="70"/>
      <c r="D23" s="69"/>
      <c r="E23" s="64"/>
    </row>
    <row r="24" spans="1:14" s="15" customFormat="1" ht="12.75" customHeight="1" x14ac:dyDescent="0.2">
      <c r="B24" s="15" t="s">
        <v>718</v>
      </c>
      <c r="C24" s="66">
        <v>2410.33</v>
      </c>
      <c r="D24" s="65" t="s">
        <v>717</v>
      </c>
      <c r="E24" s="64" t="s">
        <v>706</v>
      </c>
      <c r="G24" s="15" t="s">
        <v>716</v>
      </c>
      <c r="L24" s="66">
        <v>171.66</v>
      </c>
      <c r="M24" s="65" t="s">
        <v>715</v>
      </c>
      <c r="N24" s="64" t="s">
        <v>706</v>
      </c>
    </row>
    <row r="25" spans="1:14" s="15" customFormat="1" ht="12.75" customHeight="1" x14ac:dyDescent="0.2">
      <c r="B25" s="15" t="s">
        <v>714</v>
      </c>
      <c r="C25" s="66">
        <v>11.32</v>
      </c>
      <c r="D25" s="68" t="s">
        <v>713</v>
      </c>
      <c r="E25" s="64" t="s">
        <v>706</v>
      </c>
      <c r="G25" s="15" t="s">
        <v>712</v>
      </c>
      <c r="L25" s="67"/>
      <c r="M25" s="67">
        <v>783.31</v>
      </c>
      <c r="N25" s="64" t="s">
        <v>709</v>
      </c>
    </row>
    <row r="26" spans="1:14" s="15" customFormat="1" ht="12.75" customHeight="1" x14ac:dyDescent="0.2">
      <c r="B26" s="15" t="s">
        <v>711</v>
      </c>
      <c r="C26" s="66">
        <v>0</v>
      </c>
      <c r="D26" s="68" t="s">
        <v>707</v>
      </c>
      <c r="E26" s="64" t="s">
        <v>706</v>
      </c>
      <c r="G26" s="15" t="s">
        <v>710</v>
      </c>
      <c r="L26" s="67"/>
      <c r="M26" s="67">
        <v>252.7</v>
      </c>
      <c r="N26" s="64" t="s">
        <v>709</v>
      </c>
    </row>
    <row r="27" spans="1:14" s="15" customFormat="1" ht="12.75" customHeight="1" x14ac:dyDescent="0.2">
      <c r="B27" s="15" t="s">
        <v>708</v>
      </c>
      <c r="C27" s="66">
        <v>0</v>
      </c>
      <c r="D27" s="65" t="s">
        <v>707</v>
      </c>
      <c r="E27" s="64" t="s">
        <v>706</v>
      </c>
      <c r="G27" s="15" t="s">
        <v>705</v>
      </c>
      <c r="L27" s="101"/>
      <c r="M27" s="101"/>
    </row>
    <row r="28" spans="1:14" s="15" customFormat="1" ht="9.75" customHeight="1" x14ac:dyDescent="0.2">
      <c r="A28" s="63"/>
    </row>
    <row r="29" spans="1:14" s="15" customFormat="1" ht="36" customHeight="1" x14ac:dyDescent="0.2">
      <c r="A29" s="93" t="s">
        <v>2</v>
      </c>
      <c r="B29" s="93" t="s">
        <v>704</v>
      </c>
      <c r="C29" s="93" t="s">
        <v>703</v>
      </c>
      <c r="D29" s="93"/>
      <c r="E29" s="93"/>
      <c r="F29" s="93" t="s">
        <v>702</v>
      </c>
      <c r="G29" s="93" t="s">
        <v>701</v>
      </c>
      <c r="H29" s="93"/>
      <c r="I29" s="93"/>
      <c r="J29" s="93" t="s">
        <v>700</v>
      </c>
      <c r="K29" s="93"/>
      <c r="L29" s="93"/>
      <c r="M29" s="93" t="s">
        <v>699</v>
      </c>
      <c r="N29" s="93" t="s">
        <v>698</v>
      </c>
    </row>
    <row r="30" spans="1:14" s="15" customFormat="1" ht="36.75" customHeight="1" x14ac:dyDescent="0.2">
      <c r="A30" s="93"/>
      <c r="B30" s="93"/>
      <c r="C30" s="93"/>
      <c r="D30" s="93"/>
      <c r="E30" s="93"/>
      <c r="F30" s="93"/>
      <c r="G30" s="93"/>
      <c r="H30" s="93"/>
      <c r="I30" s="93"/>
      <c r="J30" s="93"/>
      <c r="K30" s="93"/>
      <c r="L30" s="93"/>
      <c r="M30" s="93"/>
      <c r="N30" s="93"/>
    </row>
    <row r="31" spans="1:14" s="15" customFormat="1" ht="45" x14ac:dyDescent="0.2">
      <c r="A31" s="93"/>
      <c r="B31" s="93"/>
      <c r="C31" s="93"/>
      <c r="D31" s="93"/>
      <c r="E31" s="93"/>
      <c r="F31" s="93"/>
      <c r="G31" s="62" t="s">
        <v>696</v>
      </c>
      <c r="H31" s="62" t="s">
        <v>695</v>
      </c>
      <c r="I31" s="62" t="s">
        <v>697</v>
      </c>
      <c r="J31" s="62" t="s">
        <v>696</v>
      </c>
      <c r="K31" s="62" t="s">
        <v>695</v>
      </c>
      <c r="L31" s="62" t="s">
        <v>694</v>
      </c>
      <c r="M31" s="93"/>
      <c r="N31" s="93"/>
    </row>
    <row r="32" spans="1:14" s="15" customFormat="1" x14ac:dyDescent="0.2">
      <c r="A32" s="61">
        <v>1</v>
      </c>
      <c r="B32" s="61">
        <v>2</v>
      </c>
      <c r="C32" s="94">
        <v>3</v>
      </c>
      <c r="D32" s="94"/>
      <c r="E32" s="94"/>
      <c r="F32" s="61">
        <v>4</v>
      </c>
      <c r="G32" s="61">
        <v>5</v>
      </c>
      <c r="H32" s="61">
        <v>6</v>
      </c>
      <c r="I32" s="61">
        <v>7</v>
      </c>
      <c r="J32" s="61">
        <v>8</v>
      </c>
      <c r="K32" s="61">
        <v>9</v>
      </c>
      <c r="L32" s="61">
        <v>10</v>
      </c>
      <c r="M32" s="61">
        <v>11</v>
      </c>
      <c r="N32" s="61">
        <v>12</v>
      </c>
    </row>
    <row r="33" spans="1:27" s="15" customFormat="1" ht="12" x14ac:dyDescent="0.2">
      <c r="A33" s="95" t="s">
        <v>693</v>
      </c>
      <c r="B33" s="96"/>
      <c r="C33" s="96"/>
      <c r="D33" s="96"/>
      <c r="E33" s="96"/>
      <c r="F33" s="96"/>
      <c r="G33" s="96"/>
      <c r="H33" s="96"/>
      <c r="I33" s="96"/>
      <c r="J33" s="96"/>
      <c r="K33" s="96"/>
      <c r="L33" s="96"/>
      <c r="M33" s="96"/>
      <c r="N33" s="97"/>
      <c r="T33" s="43" t="s">
        <v>693</v>
      </c>
    </row>
    <row r="34" spans="1:27" s="15" customFormat="1" ht="45" x14ac:dyDescent="0.2">
      <c r="A34" s="52" t="s">
        <v>99</v>
      </c>
      <c r="B34" s="51" t="s">
        <v>692</v>
      </c>
      <c r="C34" s="87" t="s">
        <v>686</v>
      </c>
      <c r="D34" s="87"/>
      <c r="E34" s="87"/>
      <c r="F34" s="49" t="s">
        <v>615</v>
      </c>
      <c r="G34" s="49"/>
      <c r="H34" s="49"/>
      <c r="I34" s="49" t="s">
        <v>691</v>
      </c>
      <c r="J34" s="50"/>
      <c r="K34" s="49"/>
      <c r="L34" s="50"/>
      <c r="M34" s="49"/>
      <c r="N34" s="48"/>
      <c r="T34" s="43"/>
      <c r="U34" s="26" t="s">
        <v>686</v>
      </c>
    </row>
    <row r="35" spans="1:27" s="15" customFormat="1" ht="12" x14ac:dyDescent="0.2">
      <c r="A35" s="47"/>
      <c r="B35" s="46"/>
      <c r="C35" s="84" t="s">
        <v>690</v>
      </c>
      <c r="D35" s="84"/>
      <c r="E35" s="84"/>
      <c r="F35" s="84"/>
      <c r="G35" s="84"/>
      <c r="H35" s="84"/>
      <c r="I35" s="84"/>
      <c r="J35" s="84"/>
      <c r="K35" s="84"/>
      <c r="L35" s="84"/>
      <c r="M35" s="84"/>
      <c r="N35" s="92"/>
      <c r="T35" s="43"/>
      <c r="U35" s="26"/>
      <c r="V35" s="16" t="s">
        <v>690</v>
      </c>
    </row>
    <row r="36" spans="1:27" s="15" customFormat="1" ht="22.5" x14ac:dyDescent="0.2">
      <c r="A36" s="60"/>
      <c r="B36" s="30" t="s">
        <v>101</v>
      </c>
      <c r="C36" s="84" t="s">
        <v>100</v>
      </c>
      <c r="D36" s="84"/>
      <c r="E36" s="84"/>
      <c r="F36" s="84"/>
      <c r="G36" s="84"/>
      <c r="H36" s="84"/>
      <c r="I36" s="84"/>
      <c r="J36" s="84"/>
      <c r="K36" s="84"/>
      <c r="L36" s="84"/>
      <c r="M36" s="84"/>
      <c r="N36" s="92"/>
      <c r="T36" s="43"/>
      <c r="U36" s="26"/>
      <c r="W36" s="16" t="s">
        <v>100</v>
      </c>
    </row>
    <row r="37" spans="1:27" s="15" customFormat="1" ht="12" x14ac:dyDescent="0.2">
      <c r="A37" s="57"/>
      <c r="B37" s="30" t="s">
        <v>119</v>
      </c>
      <c r="C37" s="84" t="s">
        <v>117</v>
      </c>
      <c r="D37" s="84"/>
      <c r="E37" s="84"/>
      <c r="F37" s="44"/>
      <c r="G37" s="44"/>
      <c r="H37" s="44"/>
      <c r="I37" s="44"/>
      <c r="J37" s="56">
        <v>4813.6000000000004</v>
      </c>
      <c r="K37" s="44" t="s">
        <v>111</v>
      </c>
      <c r="L37" s="56">
        <v>328.26</v>
      </c>
      <c r="M37" s="44" t="s">
        <v>118</v>
      </c>
      <c r="N37" s="55">
        <v>2649</v>
      </c>
      <c r="T37" s="43"/>
      <c r="U37" s="26"/>
      <c r="X37" s="16" t="s">
        <v>117</v>
      </c>
    </row>
    <row r="38" spans="1:27" s="15" customFormat="1" ht="12" x14ac:dyDescent="0.2">
      <c r="A38" s="57"/>
      <c r="B38" s="30" t="s">
        <v>116</v>
      </c>
      <c r="C38" s="84" t="s">
        <v>115</v>
      </c>
      <c r="D38" s="84"/>
      <c r="E38" s="84"/>
      <c r="F38" s="44"/>
      <c r="G38" s="44"/>
      <c r="H38" s="44"/>
      <c r="I38" s="44"/>
      <c r="J38" s="56">
        <v>539.54</v>
      </c>
      <c r="K38" s="44" t="s">
        <v>111</v>
      </c>
      <c r="L38" s="56">
        <v>36.79</v>
      </c>
      <c r="M38" s="44" t="s">
        <v>98</v>
      </c>
      <c r="N38" s="55">
        <v>656</v>
      </c>
      <c r="T38" s="43"/>
      <c r="U38" s="26"/>
      <c r="X38" s="16" t="s">
        <v>115</v>
      </c>
    </row>
    <row r="39" spans="1:27" s="15" customFormat="1" ht="12" x14ac:dyDescent="0.2">
      <c r="A39" s="57"/>
      <c r="B39" s="30"/>
      <c r="C39" s="84" t="s">
        <v>109</v>
      </c>
      <c r="D39" s="84"/>
      <c r="E39" s="84"/>
      <c r="F39" s="44" t="s">
        <v>93</v>
      </c>
      <c r="G39" s="44" t="s">
        <v>689</v>
      </c>
      <c r="H39" s="44" t="s">
        <v>111</v>
      </c>
      <c r="I39" s="44" t="s">
        <v>688</v>
      </c>
      <c r="J39" s="56"/>
      <c r="K39" s="44"/>
      <c r="L39" s="56"/>
      <c r="M39" s="44"/>
      <c r="N39" s="55"/>
      <c r="T39" s="43"/>
      <c r="U39" s="26"/>
      <c r="Y39" s="16" t="s">
        <v>109</v>
      </c>
    </row>
    <row r="40" spans="1:27" s="15" customFormat="1" ht="12" x14ac:dyDescent="0.2">
      <c r="A40" s="57"/>
      <c r="B40" s="30"/>
      <c r="C40" s="88" t="s">
        <v>88</v>
      </c>
      <c r="D40" s="88"/>
      <c r="E40" s="88"/>
      <c r="F40" s="53"/>
      <c r="G40" s="53"/>
      <c r="H40" s="53"/>
      <c r="I40" s="53"/>
      <c r="J40" s="59">
        <v>4813.6000000000004</v>
      </c>
      <c r="K40" s="53"/>
      <c r="L40" s="59">
        <v>328.26</v>
      </c>
      <c r="M40" s="53"/>
      <c r="N40" s="58"/>
      <c r="T40" s="43"/>
      <c r="U40" s="26"/>
      <c r="Z40" s="16" t="s">
        <v>88</v>
      </c>
    </row>
    <row r="41" spans="1:27" s="15" customFormat="1" ht="12" x14ac:dyDescent="0.2">
      <c r="A41" s="57"/>
      <c r="B41" s="30"/>
      <c r="C41" s="84" t="s">
        <v>87</v>
      </c>
      <c r="D41" s="84"/>
      <c r="E41" s="84"/>
      <c r="F41" s="44"/>
      <c r="G41" s="44"/>
      <c r="H41" s="44"/>
      <c r="I41" s="44"/>
      <c r="J41" s="56"/>
      <c r="K41" s="44"/>
      <c r="L41" s="56">
        <v>36.79</v>
      </c>
      <c r="M41" s="44"/>
      <c r="N41" s="55">
        <v>656</v>
      </c>
      <c r="T41" s="43"/>
      <c r="U41" s="26"/>
      <c r="Y41" s="16" t="s">
        <v>87</v>
      </c>
    </row>
    <row r="42" spans="1:27" s="15" customFormat="1" ht="33.75" x14ac:dyDescent="0.2">
      <c r="A42" s="57"/>
      <c r="B42" s="30" t="s">
        <v>600</v>
      </c>
      <c r="C42" s="84" t="s">
        <v>599</v>
      </c>
      <c r="D42" s="84"/>
      <c r="E42" s="84"/>
      <c r="F42" s="44" t="s">
        <v>82</v>
      </c>
      <c r="G42" s="44" t="s">
        <v>151</v>
      </c>
      <c r="H42" s="44"/>
      <c r="I42" s="44" t="s">
        <v>151</v>
      </c>
      <c r="J42" s="56"/>
      <c r="K42" s="44"/>
      <c r="L42" s="56">
        <v>33.85</v>
      </c>
      <c r="M42" s="44"/>
      <c r="N42" s="55">
        <v>604</v>
      </c>
      <c r="T42" s="43"/>
      <c r="U42" s="26"/>
      <c r="Y42" s="16" t="s">
        <v>599</v>
      </c>
    </row>
    <row r="43" spans="1:27" s="15" customFormat="1" ht="33.75" x14ac:dyDescent="0.2">
      <c r="A43" s="57"/>
      <c r="B43" s="30" t="s">
        <v>598</v>
      </c>
      <c r="C43" s="84" t="s">
        <v>597</v>
      </c>
      <c r="D43" s="84"/>
      <c r="E43" s="84"/>
      <c r="F43" s="44" t="s">
        <v>82</v>
      </c>
      <c r="G43" s="44" t="s">
        <v>342</v>
      </c>
      <c r="H43" s="44"/>
      <c r="I43" s="44" t="s">
        <v>342</v>
      </c>
      <c r="J43" s="56"/>
      <c r="K43" s="44"/>
      <c r="L43" s="56">
        <v>16.920000000000002</v>
      </c>
      <c r="M43" s="44"/>
      <c r="N43" s="55">
        <v>302</v>
      </c>
      <c r="T43" s="43"/>
      <c r="U43" s="26"/>
      <c r="Y43" s="16" t="s">
        <v>597</v>
      </c>
    </row>
    <row r="44" spans="1:27" s="15" customFormat="1" ht="12" x14ac:dyDescent="0.2">
      <c r="A44" s="54"/>
      <c r="B44" s="24"/>
      <c r="C44" s="87" t="s">
        <v>79</v>
      </c>
      <c r="D44" s="87"/>
      <c r="E44" s="87"/>
      <c r="F44" s="49"/>
      <c r="G44" s="49"/>
      <c r="H44" s="49"/>
      <c r="I44" s="49"/>
      <c r="J44" s="50"/>
      <c r="K44" s="49"/>
      <c r="L44" s="50">
        <v>379.03</v>
      </c>
      <c r="M44" s="53"/>
      <c r="N44" s="48">
        <v>3555</v>
      </c>
      <c r="T44" s="43"/>
      <c r="U44" s="26"/>
      <c r="AA44" s="26" t="s">
        <v>79</v>
      </c>
    </row>
    <row r="45" spans="1:27" s="15" customFormat="1" ht="45" x14ac:dyDescent="0.2">
      <c r="A45" s="52" t="s">
        <v>119</v>
      </c>
      <c r="B45" s="51" t="s">
        <v>687</v>
      </c>
      <c r="C45" s="87" t="s">
        <v>686</v>
      </c>
      <c r="D45" s="87"/>
      <c r="E45" s="87"/>
      <c r="F45" s="49" t="s">
        <v>615</v>
      </c>
      <c r="G45" s="49"/>
      <c r="H45" s="49"/>
      <c r="I45" s="49" t="s">
        <v>675</v>
      </c>
      <c r="J45" s="50"/>
      <c r="K45" s="49"/>
      <c r="L45" s="50"/>
      <c r="M45" s="49"/>
      <c r="N45" s="48"/>
      <c r="T45" s="43"/>
      <c r="U45" s="26" t="s">
        <v>686</v>
      </c>
      <c r="AA45" s="26"/>
    </row>
    <row r="46" spans="1:27" s="15" customFormat="1" ht="12" x14ac:dyDescent="0.2">
      <c r="A46" s="47"/>
      <c r="B46" s="46"/>
      <c r="C46" s="84" t="s">
        <v>673</v>
      </c>
      <c r="D46" s="84"/>
      <c r="E46" s="84"/>
      <c r="F46" s="84"/>
      <c r="G46" s="84"/>
      <c r="H46" s="84"/>
      <c r="I46" s="84"/>
      <c r="J46" s="84"/>
      <c r="K46" s="84"/>
      <c r="L46" s="84"/>
      <c r="M46" s="84"/>
      <c r="N46" s="92"/>
      <c r="T46" s="43"/>
      <c r="U46" s="26"/>
      <c r="V46" s="16" t="s">
        <v>673</v>
      </c>
      <c r="AA46" s="26"/>
    </row>
    <row r="47" spans="1:27" s="15" customFormat="1" ht="22.5" x14ac:dyDescent="0.2">
      <c r="A47" s="60"/>
      <c r="B47" s="30" t="s">
        <v>101</v>
      </c>
      <c r="C47" s="84" t="s">
        <v>100</v>
      </c>
      <c r="D47" s="84"/>
      <c r="E47" s="84"/>
      <c r="F47" s="84"/>
      <c r="G47" s="84"/>
      <c r="H47" s="84"/>
      <c r="I47" s="84"/>
      <c r="J47" s="84"/>
      <c r="K47" s="84"/>
      <c r="L47" s="84"/>
      <c r="M47" s="84"/>
      <c r="N47" s="92"/>
      <c r="T47" s="43"/>
      <c r="U47" s="26"/>
      <c r="W47" s="16" t="s">
        <v>100</v>
      </c>
      <c r="AA47" s="26"/>
    </row>
    <row r="48" spans="1:27" s="15" customFormat="1" ht="12" x14ac:dyDescent="0.2">
      <c r="A48" s="57"/>
      <c r="B48" s="30" t="s">
        <v>119</v>
      </c>
      <c r="C48" s="84" t="s">
        <v>117</v>
      </c>
      <c r="D48" s="84"/>
      <c r="E48" s="84"/>
      <c r="F48" s="44"/>
      <c r="G48" s="44"/>
      <c r="H48" s="44"/>
      <c r="I48" s="44"/>
      <c r="J48" s="56">
        <v>5759.13</v>
      </c>
      <c r="K48" s="44" t="s">
        <v>111</v>
      </c>
      <c r="L48" s="56">
        <v>138.41999999999999</v>
      </c>
      <c r="M48" s="44" t="s">
        <v>118</v>
      </c>
      <c r="N48" s="55">
        <v>1117</v>
      </c>
      <c r="T48" s="43"/>
      <c r="U48" s="26"/>
      <c r="X48" s="16" t="s">
        <v>117</v>
      </c>
      <c r="AA48" s="26"/>
    </row>
    <row r="49" spans="1:27" s="15" customFormat="1" ht="12" x14ac:dyDescent="0.2">
      <c r="A49" s="57"/>
      <c r="B49" s="30" t="s">
        <v>116</v>
      </c>
      <c r="C49" s="84" t="s">
        <v>115</v>
      </c>
      <c r="D49" s="84"/>
      <c r="E49" s="84"/>
      <c r="F49" s="44"/>
      <c r="G49" s="44"/>
      <c r="H49" s="44"/>
      <c r="I49" s="44"/>
      <c r="J49" s="56">
        <v>645.52</v>
      </c>
      <c r="K49" s="44" t="s">
        <v>111</v>
      </c>
      <c r="L49" s="56">
        <v>15.52</v>
      </c>
      <c r="M49" s="44" t="s">
        <v>98</v>
      </c>
      <c r="N49" s="55">
        <v>277</v>
      </c>
      <c r="T49" s="43"/>
      <c r="U49" s="26"/>
      <c r="X49" s="16" t="s">
        <v>115</v>
      </c>
      <c r="AA49" s="26"/>
    </row>
    <row r="50" spans="1:27" s="15" customFormat="1" ht="12" x14ac:dyDescent="0.2">
      <c r="A50" s="57"/>
      <c r="B50" s="30"/>
      <c r="C50" s="84" t="s">
        <v>109</v>
      </c>
      <c r="D50" s="84"/>
      <c r="E50" s="84"/>
      <c r="F50" s="44" t="s">
        <v>93</v>
      </c>
      <c r="G50" s="44" t="s">
        <v>685</v>
      </c>
      <c r="H50" s="44" t="s">
        <v>111</v>
      </c>
      <c r="I50" s="44" t="s">
        <v>684</v>
      </c>
      <c r="J50" s="56"/>
      <c r="K50" s="44"/>
      <c r="L50" s="56"/>
      <c r="M50" s="44"/>
      <c r="N50" s="55"/>
      <c r="T50" s="43"/>
      <c r="U50" s="26"/>
      <c r="Y50" s="16" t="s">
        <v>109</v>
      </c>
      <c r="AA50" s="26"/>
    </row>
    <row r="51" spans="1:27" s="15" customFormat="1" ht="12" x14ac:dyDescent="0.2">
      <c r="A51" s="57"/>
      <c r="B51" s="30"/>
      <c r="C51" s="88" t="s">
        <v>88</v>
      </c>
      <c r="D51" s="88"/>
      <c r="E51" s="88"/>
      <c r="F51" s="53"/>
      <c r="G51" s="53"/>
      <c r="H51" s="53"/>
      <c r="I51" s="53"/>
      <c r="J51" s="59">
        <v>5759.13</v>
      </c>
      <c r="K51" s="53"/>
      <c r="L51" s="59">
        <v>138.41999999999999</v>
      </c>
      <c r="M51" s="53"/>
      <c r="N51" s="58"/>
      <c r="T51" s="43"/>
      <c r="U51" s="26"/>
      <c r="Z51" s="16" t="s">
        <v>88</v>
      </c>
      <c r="AA51" s="26"/>
    </row>
    <row r="52" spans="1:27" s="15" customFormat="1" ht="12" x14ac:dyDescent="0.2">
      <c r="A52" s="57"/>
      <c r="B52" s="30"/>
      <c r="C52" s="84" t="s">
        <v>87</v>
      </c>
      <c r="D52" s="84"/>
      <c r="E52" s="84"/>
      <c r="F52" s="44"/>
      <c r="G52" s="44"/>
      <c r="H52" s="44"/>
      <c r="I52" s="44"/>
      <c r="J52" s="56"/>
      <c r="K52" s="44"/>
      <c r="L52" s="56">
        <v>15.52</v>
      </c>
      <c r="M52" s="44"/>
      <c r="N52" s="55">
        <v>277</v>
      </c>
      <c r="T52" s="43"/>
      <c r="U52" s="26"/>
      <c r="Y52" s="16" t="s">
        <v>87</v>
      </c>
      <c r="AA52" s="26"/>
    </row>
    <row r="53" spans="1:27" s="15" customFormat="1" ht="33.75" x14ac:dyDescent="0.2">
      <c r="A53" s="57"/>
      <c r="B53" s="30" t="s">
        <v>600</v>
      </c>
      <c r="C53" s="84" t="s">
        <v>599</v>
      </c>
      <c r="D53" s="84"/>
      <c r="E53" s="84"/>
      <c r="F53" s="44" t="s">
        <v>82</v>
      </c>
      <c r="G53" s="44" t="s">
        <v>151</v>
      </c>
      <c r="H53" s="44"/>
      <c r="I53" s="44" t="s">
        <v>151</v>
      </c>
      <c r="J53" s="56"/>
      <c r="K53" s="44"/>
      <c r="L53" s="56">
        <v>14.28</v>
      </c>
      <c r="M53" s="44"/>
      <c r="N53" s="55">
        <v>255</v>
      </c>
      <c r="T53" s="43"/>
      <c r="U53" s="26"/>
      <c r="Y53" s="16" t="s">
        <v>599</v>
      </c>
      <c r="AA53" s="26"/>
    </row>
    <row r="54" spans="1:27" s="15" customFormat="1" ht="33.75" x14ac:dyDescent="0.2">
      <c r="A54" s="57"/>
      <c r="B54" s="30" t="s">
        <v>598</v>
      </c>
      <c r="C54" s="84" t="s">
        <v>597</v>
      </c>
      <c r="D54" s="84"/>
      <c r="E54" s="84"/>
      <c r="F54" s="44" t="s">
        <v>82</v>
      </c>
      <c r="G54" s="44" t="s">
        <v>342</v>
      </c>
      <c r="H54" s="44"/>
      <c r="I54" s="44" t="s">
        <v>342</v>
      </c>
      <c r="J54" s="56"/>
      <c r="K54" s="44"/>
      <c r="L54" s="56">
        <v>7.14</v>
      </c>
      <c r="M54" s="44"/>
      <c r="N54" s="55">
        <v>127</v>
      </c>
      <c r="T54" s="43"/>
      <c r="U54" s="26"/>
      <c r="Y54" s="16" t="s">
        <v>597</v>
      </c>
      <c r="AA54" s="26"/>
    </row>
    <row r="55" spans="1:27" s="15" customFormat="1" ht="12" x14ac:dyDescent="0.2">
      <c r="A55" s="54"/>
      <c r="B55" s="24"/>
      <c r="C55" s="87" t="s">
        <v>79</v>
      </c>
      <c r="D55" s="87"/>
      <c r="E55" s="87"/>
      <c r="F55" s="49"/>
      <c r="G55" s="49"/>
      <c r="H55" s="49"/>
      <c r="I55" s="49"/>
      <c r="J55" s="50"/>
      <c r="K55" s="49"/>
      <c r="L55" s="50">
        <v>159.84</v>
      </c>
      <c r="M55" s="53"/>
      <c r="N55" s="48">
        <v>1499</v>
      </c>
      <c r="T55" s="43"/>
      <c r="U55" s="26"/>
      <c r="AA55" s="26" t="s">
        <v>79</v>
      </c>
    </row>
    <row r="56" spans="1:27" s="15" customFormat="1" ht="33.75" x14ac:dyDescent="0.2">
      <c r="A56" s="52" t="s">
        <v>116</v>
      </c>
      <c r="B56" s="51" t="s">
        <v>683</v>
      </c>
      <c r="C56" s="87" t="s">
        <v>682</v>
      </c>
      <c r="D56" s="87"/>
      <c r="E56" s="87"/>
      <c r="F56" s="49" t="s">
        <v>642</v>
      </c>
      <c r="G56" s="49"/>
      <c r="H56" s="49"/>
      <c r="I56" s="49" t="s">
        <v>193</v>
      </c>
      <c r="J56" s="50"/>
      <c r="K56" s="49"/>
      <c r="L56" s="50"/>
      <c r="M56" s="49"/>
      <c r="N56" s="48"/>
      <c r="T56" s="43"/>
      <c r="U56" s="26" t="s">
        <v>682</v>
      </c>
      <c r="AA56" s="26"/>
    </row>
    <row r="57" spans="1:27" s="15" customFormat="1" ht="12" x14ac:dyDescent="0.2">
      <c r="A57" s="47"/>
      <c r="B57" s="46"/>
      <c r="C57" s="84" t="s">
        <v>681</v>
      </c>
      <c r="D57" s="84"/>
      <c r="E57" s="84"/>
      <c r="F57" s="84"/>
      <c r="G57" s="84"/>
      <c r="H57" s="84"/>
      <c r="I57" s="84"/>
      <c r="J57" s="84"/>
      <c r="K57" s="84"/>
      <c r="L57" s="84"/>
      <c r="M57" s="84"/>
      <c r="N57" s="92"/>
      <c r="T57" s="43"/>
      <c r="U57" s="26"/>
      <c r="V57" s="16" t="s">
        <v>681</v>
      </c>
      <c r="AA57" s="26"/>
    </row>
    <row r="58" spans="1:27" s="15" customFormat="1" ht="22.5" x14ac:dyDescent="0.2">
      <c r="A58" s="60"/>
      <c r="B58" s="30" t="s">
        <v>101</v>
      </c>
      <c r="C58" s="84" t="s">
        <v>100</v>
      </c>
      <c r="D58" s="84"/>
      <c r="E58" s="84"/>
      <c r="F58" s="84"/>
      <c r="G58" s="84"/>
      <c r="H58" s="84"/>
      <c r="I58" s="84"/>
      <c r="J58" s="84"/>
      <c r="K58" s="84"/>
      <c r="L58" s="84"/>
      <c r="M58" s="84"/>
      <c r="N58" s="92"/>
      <c r="T58" s="43"/>
      <c r="U58" s="26"/>
      <c r="W58" s="16" t="s">
        <v>100</v>
      </c>
      <c r="AA58" s="26"/>
    </row>
    <row r="59" spans="1:27" s="15" customFormat="1" ht="12" x14ac:dyDescent="0.2">
      <c r="A59" s="57"/>
      <c r="B59" s="30" t="s">
        <v>99</v>
      </c>
      <c r="C59" s="84" t="s">
        <v>97</v>
      </c>
      <c r="D59" s="84"/>
      <c r="E59" s="84"/>
      <c r="F59" s="44"/>
      <c r="G59" s="44"/>
      <c r="H59" s="44"/>
      <c r="I59" s="44"/>
      <c r="J59" s="56">
        <v>2445.2800000000002</v>
      </c>
      <c r="K59" s="44" t="s">
        <v>111</v>
      </c>
      <c r="L59" s="56">
        <v>112.48</v>
      </c>
      <c r="M59" s="44" t="s">
        <v>98</v>
      </c>
      <c r="N59" s="55">
        <v>2006</v>
      </c>
      <c r="T59" s="43"/>
      <c r="U59" s="26"/>
      <c r="X59" s="16" t="s">
        <v>97</v>
      </c>
      <c r="AA59" s="26"/>
    </row>
    <row r="60" spans="1:27" s="15" customFormat="1" ht="12" x14ac:dyDescent="0.2">
      <c r="A60" s="57"/>
      <c r="B60" s="30"/>
      <c r="C60" s="84" t="s">
        <v>89</v>
      </c>
      <c r="D60" s="84"/>
      <c r="E60" s="84"/>
      <c r="F60" s="44" t="s">
        <v>93</v>
      </c>
      <c r="G60" s="44" t="s">
        <v>680</v>
      </c>
      <c r="H60" s="44" t="s">
        <v>111</v>
      </c>
      <c r="I60" s="44" t="s">
        <v>679</v>
      </c>
      <c r="J60" s="56"/>
      <c r="K60" s="44"/>
      <c r="L60" s="56"/>
      <c r="M60" s="44"/>
      <c r="N60" s="55"/>
      <c r="T60" s="43"/>
      <c r="U60" s="26"/>
      <c r="Y60" s="16" t="s">
        <v>89</v>
      </c>
      <c r="AA60" s="26"/>
    </row>
    <row r="61" spans="1:27" s="15" customFormat="1" ht="12" x14ac:dyDescent="0.2">
      <c r="A61" s="57"/>
      <c r="B61" s="30"/>
      <c r="C61" s="88" t="s">
        <v>88</v>
      </c>
      <c r="D61" s="88"/>
      <c r="E61" s="88"/>
      <c r="F61" s="53"/>
      <c r="G61" s="53"/>
      <c r="H61" s="53"/>
      <c r="I61" s="53"/>
      <c r="J61" s="59">
        <v>2445.2800000000002</v>
      </c>
      <c r="K61" s="53"/>
      <c r="L61" s="59">
        <v>112.48</v>
      </c>
      <c r="M61" s="53"/>
      <c r="N61" s="58"/>
      <c r="T61" s="43"/>
      <c r="U61" s="26"/>
      <c r="Z61" s="16" t="s">
        <v>88</v>
      </c>
      <c r="AA61" s="26"/>
    </row>
    <row r="62" spans="1:27" s="15" customFormat="1" ht="12" x14ac:dyDescent="0.2">
      <c r="A62" s="57"/>
      <c r="B62" s="30"/>
      <c r="C62" s="84" t="s">
        <v>87</v>
      </c>
      <c r="D62" s="84"/>
      <c r="E62" s="84"/>
      <c r="F62" s="44"/>
      <c r="G62" s="44"/>
      <c r="H62" s="44"/>
      <c r="I62" s="44"/>
      <c r="J62" s="56"/>
      <c r="K62" s="44"/>
      <c r="L62" s="56">
        <v>112.48</v>
      </c>
      <c r="M62" s="44"/>
      <c r="N62" s="55">
        <v>2006</v>
      </c>
      <c r="T62" s="43"/>
      <c r="U62" s="26"/>
      <c r="Y62" s="16" t="s">
        <v>87</v>
      </c>
      <c r="AA62" s="26"/>
    </row>
    <row r="63" spans="1:27" s="15" customFormat="1" ht="33.75" x14ac:dyDescent="0.2">
      <c r="A63" s="57"/>
      <c r="B63" s="30" t="s">
        <v>636</v>
      </c>
      <c r="C63" s="84" t="s">
        <v>635</v>
      </c>
      <c r="D63" s="84"/>
      <c r="E63" s="84"/>
      <c r="F63" s="44" t="s">
        <v>82</v>
      </c>
      <c r="G63" s="44" t="s">
        <v>171</v>
      </c>
      <c r="H63" s="44"/>
      <c r="I63" s="44" t="s">
        <v>171</v>
      </c>
      <c r="J63" s="56"/>
      <c r="K63" s="44"/>
      <c r="L63" s="56">
        <v>100.11</v>
      </c>
      <c r="M63" s="44"/>
      <c r="N63" s="55">
        <v>1785</v>
      </c>
      <c r="T63" s="43"/>
      <c r="U63" s="26"/>
      <c r="Y63" s="16" t="s">
        <v>635</v>
      </c>
      <c r="AA63" s="26"/>
    </row>
    <row r="64" spans="1:27" s="15" customFormat="1" ht="33.75" x14ac:dyDescent="0.2">
      <c r="A64" s="57"/>
      <c r="B64" s="30" t="s">
        <v>634</v>
      </c>
      <c r="C64" s="84" t="s">
        <v>633</v>
      </c>
      <c r="D64" s="84"/>
      <c r="E64" s="84"/>
      <c r="F64" s="44" t="s">
        <v>82</v>
      </c>
      <c r="G64" s="44" t="s">
        <v>478</v>
      </c>
      <c r="H64" s="44"/>
      <c r="I64" s="44" t="s">
        <v>478</v>
      </c>
      <c r="J64" s="56"/>
      <c r="K64" s="44"/>
      <c r="L64" s="56">
        <v>44.99</v>
      </c>
      <c r="M64" s="44"/>
      <c r="N64" s="55">
        <v>802</v>
      </c>
      <c r="T64" s="43"/>
      <c r="U64" s="26"/>
      <c r="Y64" s="16" t="s">
        <v>633</v>
      </c>
      <c r="AA64" s="26"/>
    </row>
    <row r="65" spans="1:27" s="15" customFormat="1" ht="12" x14ac:dyDescent="0.2">
      <c r="A65" s="54"/>
      <c r="B65" s="24"/>
      <c r="C65" s="87" t="s">
        <v>79</v>
      </c>
      <c r="D65" s="87"/>
      <c r="E65" s="87"/>
      <c r="F65" s="49"/>
      <c r="G65" s="49"/>
      <c r="H65" s="49"/>
      <c r="I65" s="49"/>
      <c r="J65" s="50"/>
      <c r="K65" s="49"/>
      <c r="L65" s="50">
        <v>257.58</v>
      </c>
      <c r="M65" s="53"/>
      <c r="N65" s="48">
        <v>4593</v>
      </c>
      <c r="T65" s="43"/>
      <c r="U65" s="26"/>
      <c r="AA65" s="26" t="s">
        <v>79</v>
      </c>
    </row>
    <row r="66" spans="1:27" s="15" customFormat="1" ht="45" x14ac:dyDescent="0.2">
      <c r="A66" s="52" t="s">
        <v>96</v>
      </c>
      <c r="B66" s="51" t="s">
        <v>157</v>
      </c>
      <c r="C66" s="87" t="s">
        <v>154</v>
      </c>
      <c r="D66" s="87"/>
      <c r="E66" s="87"/>
      <c r="F66" s="49" t="s">
        <v>156</v>
      </c>
      <c r="G66" s="49"/>
      <c r="H66" s="49"/>
      <c r="I66" s="49" t="s">
        <v>678</v>
      </c>
      <c r="J66" s="50">
        <v>8.33</v>
      </c>
      <c r="K66" s="49"/>
      <c r="L66" s="50">
        <v>339.49</v>
      </c>
      <c r="M66" s="49" t="s">
        <v>118</v>
      </c>
      <c r="N66" s="48">
        <v>2740</v>
      </c>
      <c r="T66" s="43"/>
      <c r="U66" s="26" t="s">
        <v>154</v>
      </c>
      <c r="AA66" s="26"/>
    </row>
    <row r="67" spans="1:27" s="15" customFormat="1" ht="12" x14ac:dyDescent="0.2">
      <c r="A67" s="47"/>
      <c r="B67" s="46"/>
      <c r="C67" s="84" t="s">
        <v>677</v>
      </c>
      <c r="D67" s="84"/>
      <c r="E67" s="84"/>
      <c r="F67" s="84"/>
      <c r="G67" s="84"/>
      <c r="H67" s="84"/>
      <c r="I67" s="84"/>
      <c r="J67" s="84"/>
      <c r="K67" s="84"/>
      <c r="L67" s="84"/>
      <c r="M67" s="84"/>
      <c r="N67" s="92"/>
      <c r="T67" s="43"/>
      <c r="U67" s="26"/>
      <c r="V67" s="16" t="s">
        <v>677</v>
      </c>
      <c r="AA67" s="26"/>
    </row>
    <row r="68" spans="1:27" s="15" customFormat="1" ht="22.5" x14ac:dyDescent="0.2">
      <c r="A68" s="52" t="s">
        <v>348</v>
      </c>
      <c r="B68" s="51" t="s">
        <v>676</v>
      </c>
      <c r="C68" s="87" t="s">
        <v>674</v>
      </c>
      <c r="D68" s="87"/>
      <c r="E68" s="87"/>
      <c r="F68" s="49" t="s">
        <v>615</v>
      </c>
      <c r="G68" s="49"/>
      <c r="H68" s="49"/>
      <c r="I68" s="49" t="s">
        <v>675</v>
      </c>
      <c r="J68" s="50"/>
      <c r="K68" s="49"/>
      <c r="L68" s="50"/>
      <c r="M68" s="49"/>
      <c r="N68" s="48"/>
      <c r="T68" s="43"/>
      <c r="U68" s="26" t="s">
        <v>674</v>
      </c>
      <c r="AA68" s="26"/>
    </row>
    <row r="69" spans="1:27" s="15" customFormat="1" ht="12" x14ac:dyDescent="0.2">
      <c r="A69" s="47"/>
      <c r="B69" s="46"/>
      <c r="C69" s="84" t="s">
        <v>673</v>
      </c>
      <c r="D69" s="84"/>
      <c r="E69" s="84"/>
      <c r="F69" s="84"/>
      <c r="G69" s="84"/>
      <c r="H69" s="84"/>
      <c r="I69" s="84"/>
      <c r="J69" s="84"/>
      <c r="K69" s="84"/>
      <c r="L69" s="84"/>
      <c r="M69" s="84"/>
      <c r="N69" s="92"/>
      <c r="T69" s="43"/>
      <c r="U69" s="26"/>
      <c r="V69" s="16" t="s">
        <v>673</v>
      </c>
      <c r="AA69" s="26"/>
    </row>
    <row r="70" spans="1:27" s="15" customFormat="1" ht="22.5" x14ac:dyDescent="0.2">
      <c r="A70" s="60"/>
      <c r="B70" s="30" t="s">
        <v>101</v>
      </c>
      <c r="C70" s="84" t="s">
        <v>100</v>
      </c>
      <c r="D70" s="84"/>
      <c r="E70" s="84"/>
      <c r="F70" s="84"/>
      <c r="G70" s="84"/>
      <c r="H70" s="84"/>
      <c r="I70" s="84"/>
      <c r="J70" s="84"/>
      <c r="K70" s="84"/>
      <c r="L70" s="84"/>
      <c r="M70" s="84"/>
      <c r="N70" s="92"/>
      <c r="T70" s="43"/>
      <c r="U70" s="26"/>
      <c r="W70" s="16" t="s">
        <v>100</v>
      </c>
      <c r="AA70" s="26"/>
    </row>
    <row r="71" spans="1:27" s="15" customFormat="1" ht="12" x14ac:dyDescent="0.2">
      <c r="A71" s="57"/>
      <c r="B71" s="30" t="s">
        <v>99</v>
      </c>
      <c r="C71" s="84" t="s">
        <v>97</v>
      </c>
      <c r="D71" s="84"/>
      <c r="E71" s="84"/>
      <c r="F71" s="44"/>
      <c r="G71" s="44"/>
      <c r="H71" s="44"/>
      <c r="I71" s="44"/>
      <c r="J71" s="56">
        <v>35.99</v>
      </c>
      <c r="K71" s="44" t="s">
        <v>111</v>
      </c>
      <c r="L71" s="56">
        <v>0.87</v>
      </c>
      <c r="M71" s="44" t="s">
        <v>98</v>
      </c>
      <c r="N71" s="55">
        <v>16</v>
      </c>
      <c r="T71" s="43"/>
      <c r="U71" s="26"/>
      <c r="X71" s="16" t="s">
        <v>97</v>
      </c>
      <c r="AA71" s="26"/>
    </row>
    <row r="72" spans="1:27" s="15" customFormat="1" ht="12" x14ac:dyDescent="0.2">
      <c r="A72" s="57"/>
      <c r="B72" s="30" t="s">
        <v>119</v>
      </c>
      <c r="C72" s="84" t="s">
        <v>117</v>
      </c>
      <c r="D72" s="84"/>
      <c r="E72" s="84"/>
      <c r="F72" s="44"/>
      <c r="G72" s="44"/>
      <c r="H72" s="44"/>
      <c r="I72" s="44"/>
      <c r="J72" s="56">
        <v>357.63</v>
      </c>
      <c r="K72" s="44" t="s">
        <v>111</v>
      </c>
      <c r="L72" s="56">
        <v>8.6</v>
      </c>
      <c r="M72" s="44" t="s">
        <v>118</v>
      </c>
      <c r="N72" s="55">
        <v>69</v>
      </c>
      <c r="T72" s="43"/>
      <c r="U72" s="26"/>
      <c r="X72" s="16" t="s">
        <v>117</v>
      </c>
      <c r="AA72" s="26"/>
    </row>
    <row r="73" spans="1:27" s="15" customFormat="1" ht="12" x14ac:dyDescent="0.2">
      <c r="A73" s="57"/>
      <c r="B73" s="30" t="s">
        <v>116</v>
      </c>
      <c r="C73" s="84" t="s">
        <v>115</v>
      </c>
      <c r="D73" s="84"/>
      <c r="E73" s="84"/>
      <c r="F73" s="44"/>
      <c r="G73" s="44"/>
      <c r="H73" s="44"/>
      <c r="I73" s="44"/>
      <c r="J73" s="56">
        <v>64.83</v>
      </c>
      <c r="K73" s="44" t="s">
        <v>111</v>
      </c>
      <c r="L73" s="56">
        <v>1.56</v>
      </c>
      <c r="M73" s="44" t="s">
        <v>98</v>
      </c>
      <c r="N73" s="55">
        <v>28</v>
      </c>
      <c r="T73" s="43"/>
      <c r="U73" s="26"/>
      <c r="X73" s="16" t="s">
        <v>115</v>
      </c>
      <c r="AA73" s="26"/>
    </row>
    <row r="74" spans="1:27" s="15" customFormat="1" ht="12" x14ac:dyDescent="0.2">
      <c r="A74" s="57"/>
      <c r="B74" s="30" t="s">
        <v>96</v>
      </c>
      <c r="C74" s="84" t="s">
        <v>94</v>
      </c>
      <c r="D74" s="84"/>
      <c r="E74" s="84"/>
      <c r="F74" s="44"/>
      <c r="G74" s="44"/>
      <c r="H74" s="44"/>
      <c r="I74" s="44"/>
      <c r="J74" s="56">
        <v>4.88</v>
      </c>
      <c r="K74" s="44"/>
      <c r="L74" s="56">
        <v>0.1</v>
      </c>
      <c r="M74" s="44" t="s">
        <v>74</v>
      </c>
      <c r="N74" s="55"/>
      <c r="T74" s="43"/>
      <c r="U74" s="26"/>
      <c r="X74" s="16" t="s">
        <v>94</v>
      </c>
      <c r="AA74" s="26"/>
    </row>
    <row r="75" spans="1:27" s="15" customFormat="1" ht="12" x14ac:dyDescent="0.2">
      <c r="A75" s="57"/>
      <c r="B75" s="30"/>
      <c r="C75" s="84" t="s">
        <v>89</v>
      </c>
      <c r="D75" s="84"/>
      <c r="E75" s="84"/>
      <c r="F75" s="44" t="s">
        <v>93</v>
      </c>
      <c r="G75" s="44" t="s">
        <v>672</v>
      </c>
      <c r="H75" s="44" t="s">
        <v>111</v>
      </c>
      <c r="I75" s="44" t="s">
        <v>671</v>
      </c>
      <c r="J75" s="56"/>
      <c r="K75" s="44"/>
      <c r="L75" s="56"/>
      <c r="M75" s="44"/>
      <c r="N75" s="55"/>
      <c r="T75" s="43"/>
      <c r="U75" s="26"/>
      <c r="Y75" s="16" t="s">
        <v>89</v>
      </c>
      <c r="AA75" s="26"/>
    </row>
    <row r="76" spans="1:27" s="15" customFormat="1" ht="12" x14ac:dyDescent="0.2">
      <c r="A76" s="57"/>
      <c r="B76" s="30"/>
      <c r="C76" s="84" t="s">
        <v>109</v>
      </c>
      <c r="D76" s="84"/>
      <c r="E76" s="84"/>
      <c r="F76" s="44" t="s">
        <v>93</v>
      </c>
      <c r="G76" s="44" t="s">
        <v>670</v>
      </c>
      <c r="H76" s="44" t="s">
        <v>111</v>
      </c>
      <c r="I76" s="44" t="s">
        <v>669</v>
      </c>
      <c r="J76" s="56"/>
      <c r="K76" s="44"/>
      <c r="L76" s="56"/>
      <c r="M76" s="44"/>
      <c r="N76" s="55"/>
      <c r="T76" s="43"/>
      <c r="U76" s="26"/>
      <c r="Y76" s="16" t="s">
        <v>109</v>
      </c>
      <c r="AA76" s="26"/>
    </row>
    <row r="77" spans="1:27" s="15" customFormat="1" ht="12" x14ac:dyDescent="0.2">
      <c r="A77" s="57"/>
      <c r="B77" s="30"/>
      <c r="C77" s="88" t="s">
        <v>88</v>
      </c>
      <c r="D77" s="88"/>
      <c r="E77" s="88"/>
      <c r="F77" s="53"/>
      <c r="G77" s="53"/>
      <c r="H77" s="53"/>
      <c r="I77" s="53"/>
      <c r="J77" s="59">
        <v>398.5</v>
      </c>
      <c r="K77" s="53"/>
      <c r="L77" s="59">
        <v>9.57</v>
      </c>
      <c r="M77" s="53"/>
      <c r="N77" s="58"/>
      <c r="T77" s="43"/>
      <c r="U77" s="26"/>
      <c r="Z77" s="16" t="s">
        <v>88</v>
      </c>
      <c r="AA77" s="26"/>
    </row>
    <row r="78" spans="1:27" s="15" customFormat="1" ht="12" x14ac:dyDescent="0.2">
      <c r="A78" s="57"/>
      <c r="B78" s="30"/>
      <c r="C78" s="84" t="s">
        <v>87</v>
      </c>
      <c r="D78" s="84"/>
      <c r="E78" s="84"/>
      <c r="F78" s="44"/>
      <c r="G78" s="44"/>
      <c r="H78" s="44"/>
      <c r="I78" s="44"/>
      <c r="J78" s="56"/>
      <c r="K78" s="44"/>
      <c r="L78" s="56">
        <v>2.4300000000000002</v>
      </c>
      <c r="M78" s="44"/>
      <c r="N78" s="55">
        <v>44</v>
      </c>
      <c r="T78" s="43"/>
      <c r="U78" s="26"/>
      <c r="Y78" s="16" t="s">
        <v>87</v>
      </c>
      <c r="AA78" s="26"/>
    </row>
    <row r="79" spans="1:27" s="15" customFormat="1" ht="33.75" x14ac:dyDescent="0.2">
      <c r="A79" s="57"/>
      <c r="B79" s="30" t="s">
        <v>600</v>
      </c>
      <c r="C79" s="84" t="s">
        <v>599</v>
      </c>
      <c r="D79" s="84"/>
      <c r="E79" s="84"/>
      <c r="F79" s="44" t="s">
        <v>82</v>
      </c>
      <c r="G79" s="44" t="s">
        <v>151</v>
      </c>
      <c r="H79" s="44"/>
      <c r="I79" s="44" t="s">
        <v>151</v>
      </c>
      <c r="J79" s="56"/>
      <c r="K79" s="44"/>
      <c r="L79" s="56">
        <v>2.2400000000000002</v>
      </c>
      <c r="M79" s="44"/>
      <c r="N79" s="55">
        <v>40</v>
      </c>
      <c r="T79" s="43"/>
      <c r="U79" s="26"/>
      <c r="Y79" s="16" t="s">
        <v>599</v>
      </c>
      <c r="AA79" s="26"/>
    </row>
    <row r="80" spans="1:27" s="15" customFormat="1" ht="33.75" x14ac:dyDescent="0.2">
      <c r="A80" s="57"/>
      <c r="B80" s="30" t="s">
        <v>598</v>
      </c>
      <c r="C80" s="84" t="s">
        <v>597</v>
      </c>
      <c r="D80" s="84"/>
      <c r="E80" s="84"/>
      <c r="F80" s="44" t="s">
        <v>82</v>
      </c>
      <c r="G80" s="44" t="s">
        <v>342</v>
      </c>
      <c r="H80" s="44"/>
      <c r="I80" s="44" t="s">
        <v>342</v>
      </c>
      <c r="J80" s="56"/>
      <c r="K80" s="44"/>
      <c r="L80" s="56">
        <v>1.1200000000000001</v>
      </c>
      <c r="M80" s="44"/>
      <c r="N80" s="55">
        <v>20</v>
      </c>
      <c r="T80" s="43"/>
      <c r="U80" s="26"/>
      <c r="Y80" s="16" t="s">
        <v>597</v>
      </c>
      <c r="AA80" s="26"/>
    </row>
    <row r="81" spans="1:28" s="15" customFormat="1" ht="12" x14ac:dyDescent="0.2">
      <c r="A81" s="54"/>
      <c r="B81" s="24"/>
      <c r="C81" s="87" t="s">
        <v>79</v>
      </c>
      <c r="D81" s="87"/>
      <c r="E81" s="87"/>
      <c r="F81" s="49"/>
      <c r="G81" s="49"/>
      <c r="H81" s="49"/>
      <c r="I81" s="49"/>
      <c r="J81" s="50"/>
      <c r="K81" s="49"/>
      <c r="L81" s="50">
        <v>12.93</v>
      </c>
      <c r="M81" s="53"/>
      <c r="N81" s="48">
        <v>145</v>
      </c>
      <c r="T81" s="43"/>
      <c r="U81" s="26"/>
      <c r="AA81" s="26" t="s">
        <v>79</v>
      </c>
    </row>
    <row r="82" spans="1:28" s="15" customFormat="1" ht="33.75" x14ac:dyDescent="0.2">
      <c r="A82" s="52" t="s">
        <v>125</v>
      </c>
      <c r="B82" s="51" t="s">
        <v>668</v>
      </c>
      <c r="C82" s="87" t="s">
        <v>665</v>
      </c>
      <c r="D82" s="87"/>
      <c r="E82" s="87"/>
      <c r="F82" s="49" t="s">
        <v>667</v>
      </c>
      <c r="G82" s="49"/>
      <c r="H82" s="49"/>
      <c r="I82" s="49" t="s">
        <v>666</v>
      </c>
      <c r="J82" s="50"/>
      <c r="K82" s="49"/>
      <c r="L82" s="50"/>
      <c r="M82" s="49"/>
      <c r="N82" s="48"/>
      <c r="T82" s="43"/>
      <c r="U82" s="26" t="s">
        <v>665</v>
      </c>
      <c r="AA82" s="26"/>
    </row>
    <row r="83" spans="1:28" s="15" customFormat="1" ht="12" x14ac:dyDescent="0.2">
      <c r="A83" s="47"/>
      <c r="B83" s="46"/>
      <c r="C83" s="84" t="s">
        <v>664</v>
      </c>
      <c r="D83" s="84"/>
      <c r="E83" s="84"/>
      <c r="F83" s="84"/>
      <c r="G83" s="84"/>
      <c r="H83" s="84"/>
      <c r="I83" s="84"/>
      <c r="J83" s="84"/>
      <c r="K83" s="84"/>
      <c r="L83" s="84"/>
      <c r="M83" s="84"/>
      <c r="N83" s="92"/>
      <c r="T83" s="43"/>
      <c r="U83" s="26"/>
      <c r="V83" s="16" t="s">
        <v>664</v>
      </c>
      <c r="AA83" s="26"/>
    </row>
    <row r="84" spans="1:28" s="15" customFormat="1" ht="22.5" x14ac:dyDescent="0.2">
      <c r="A84" s="60"/>
      <c r="B84" s="30" t="s">
        <v>101</v>
      </c>
      <c r="C84" s="84" t="s">
        <v>100</v>
      </c>
      <c r="D84" s="84"/>
      <c r="E84" s="84"/>
      <c r="F84" s="84"/>
      <c r="G84" s="84"/>
      <c r="H84" s="84"/>
      <c r="I84" s="84"/>
      <c r="J84" s="84"/>
      <c r="K84" s="84"/>
      <c r="L84" s="84"/>
      <c r="M84" s="84"/>
      <c r="N84" s="92"/>
      <c r="T84" s="43"/>
      <c r="U84" s="26"/>
      <c r="W84" s="16" t="s">
        <v>100</v>
      </c>
      <c r="AA84" s="26"/>
    </row>
    <row r="85" spans="1:28" s="15" customFormat="1" ht="12" x14ac:dyDescent="0.2">
      <c r="A85" s="57"/>
      <c r="B85" s="30" t="s">
        <v>119</v>
      </c>
      <c r="C85" s="84" t="s">
        <v>117</v>
      </c>
      <c r="D85" s="84"/>
      <c r="E85" s="84"/>
      <c r="F85" s="44"/>
      <c r="G85" s="44"/>
      <c r="H85" s="44"/>
      <c r="I85" s="44"/>
      <c r="J85" s="56">
        <v>2067.9499999999998</v>
      </c>
      <c r="K85" s="44" t="s">
        <v>111</v>
      </c>
      <c r="L85" s="56">
        <v>287.76</v>
      </c>
      <c r="M85" s="44" t="s">
        <v>118</v>
      </c>
      <c r="N85" s="55">
        <v>2322</v>
      </c>
      <c r="T85" s="43"/>
      <c r="U85" s="26"/>
      <c r="X85" s="16" t="s">
        <v>117</v>
      </c>
      <c r="AA85" s="26"/>
    </row>
    <row r="86" spans="1:28" s="15" customFormat="1" ht="12" x14ac:dyDescent="0.2">
      <c r="A86" s="57"/>
      <c r="B86" s="30"/>
      <c r="C86" s="88" t="s">
        <v>88</v>
      </c>
      <c r="D86" s="88"/>
      <c r="E86" s="88"/>
      <c r="F86" s="53"/>
      <c r="G86" s="53"/>
      <c r="H86" s="53"/>
      <c r="I86" s="53"/>
      <c r="J86" s="59">
        <v>2067.9499999999998</v>
      </c>
      <c r="K86" s="53"/>
      <c r="L86" s="59">
        <v>287.76</v>
      </c>
      <c r="M86" s="53"/>
      <c r="N86" s="58"/>
      <c r="T86" s="43"/>
      <c r="U86" s="26"/>
      <c r="Z86" s="16" t="s">
        <v>88</v>
      </c>
      <c r="AA86" s="26"/>
    </row>
    <row r="87" spans="1:28" s="15" customFormat="1" ht="12" x14ac:dyDescent="0.2">
      <c r="A87" s="57"/>
      <c r="B87" s="30"/>
      <c r="C87" s="84" t="s">
        <v>87</v>
      </c>
      <c r="D87" s="84"/>
      <c r="E87" s="84"/>
      <c r="F87" s="44"/>
      <c r="G87" s="44"/>
      <c r="H87" s="44"/>
      <c r="I87" s="44"/>
      <c r="J87" s="56"/>
      <c r="K87" s="44"/>
      <c r="L87" s="56"/>
      <c r="M87" s="44"/>
      <c r="N87" s="55"/>
      <c r="T87" s="43"/>
      <c r="U87" s="26"/>
      <c r="Y87" s="16" t="s">
        <v>87</v>
      </c>
      <c r="AA87" s="26"/>
    </row>
    <row r="88" spans="1:28" s="15" customFormat="1" ht="33.75" x14ac:dyDescent="0.2">
      <c r="A88" s="57"/>
      <c r="B88" s="30" t="s">
        <v>663</v>
      </c>
      <c r="C88" s="84" t="s">
        <v>662</v>
      </c>
      <c r="D88" s="84"/>
      <c r="E88" s="84"/>
      <c r="F88" s="44" t="s">
        <v>82</v>
      </c>
      <c r="G88" s="44" t="s">
        <v>171</v>
      </c>
      <c r="H88" s="44"/>
      <c r="I88" s="44" t="s">
        <v>171</v>
      </c>
      <c r="J88" s="56"/>
      <c r="K88" s="44"/>
      <c r="L88" s="56"/>
      <c r="M88" s="44"/>
      <c r="N88" s="55"/>
      <c r="T88" s="43"/>
      <c r="U88" s="26"/>
      <c r="Y88" s="16" t="s">
        <v>662</v>
      </c>
      <c r="AA88" s="26"/>
    </row>
    <row r="89" spans="1:28" s="15" customFormat="1" ht="33.75" x14ac:dyDescent="0.2">
      <c r="A89" s="57"/>
      <c r="B89" s="30" t="s">
        <v>661</v>
      </c>
      <c r="C89" s="84" t="s">
        <v>660</v>
      </c>
      <c r="D89" s="84"/>
      <c r="E89" s="84"/>
      <c r="F89" s="44" t="s">
        <v>82</v>
      </c>
      <c r="G89" s="44" t="s">
        <v>473</v>
      </c>
      <c r="H89" s="44"/>
      <c r="I89" s="44" t="s">
        <v>473</v>
      </c>
      <c r="J89" s="56"/>
      <c r="K89" s="44"/>
      <c r="L89" s="56"/>
      <c r="M89" s="44"/>
      <c r="N89" s="55"/>
      <c r="T89" s="43"/>
      <c r="U89" s="26"/>
      <c r="Y89" s="16" t="s">
        <v>660</v>
      </c>
      <c r="AA89" s="26"/>
    </row>
    <row r="90" spans="1:28" s="15" customFormat="1" ht="12" x14ac:dyDescent="0.2">
      <c r="A90" s="54"/>
      <c r="B90" s="24"/>
      <c r="C90" s="87" t="s">
        <v>79</v>
      </c>
      <c r="D90" s="87"/>
      <c r="E90" s="87"/>
      <c r="F90" s="49"/>
      <c r="G90" s="49"/>
      <c r="H90" s="49"/>
      <c r="I90" s="49"/>
      <c r="J90" s="50"/>
      <c r="K90" s="49"/>
      <c r="L90" s="50">
        <v>287.76</v>
      </c>
      <c r="M90" s="53"/>
      <c r="N90" s="48">
        <v>2322</v>
      </c>
      <c r="T90" s="43"/>
      <c r="U90" s="26"/>
      <c r="AA90" s="26" t="s">
        <v>79</v>
      </c>
    </row>
    <row r="91" spans="1:28" s="15" customFormat="1" ht="12" x14ac:dyDescent="0.2">
      <c r="A91" s="89" t="s">
        <v>659</v>
      </c>
      <c r="B91" s="90"/>
      <c r="C91" s="90"/>
      <c r="D91" s="90"/>
      <c r="E91" s="90"/>
      <c r="F91" s="90"/>
      <c r="G91" s="90"/>
      <c r="H91" s="90"/>
      <c r="I91" s="90"/>
      <c r="J91" s="90"/>
      <c r="K91" s="90"/>
      <c r="L91" s="90"/>
      <c r="M91" s="90"/>
      <c r="N91" s="91"/>
      <c r="T91" s="43"/>
      <c r="U91" s="26"/>
      <c r="AA91" s="26"/>
      <c r="AB91" s="26" t="s">
        <v>659</v>
      </c>
    </row>
    <row r="92" spans="1:28" s="15" customFormat="1" ht="33.75" x14ac:dyDescent="0.2">
      <c r="A92" s="52" t="s">
        <v>288</v>
      </c>
      <c r="B92" s="51" t="s">
        <v>624</v>
      </c>
      <c r="C92" s="87" t="s">
        <v>657</v>
      </c>
      <c r="D92" s="87"/>
      <c r="E92" s="87"/>
      <c r="F92" s="49" t="s">
        <v>623</v>
      </c>
      <c r="G92" s="49"/>
      <c r="H92" s="49"/>
      <c r="I92" s="49" t="s">
        <v>658</v>
      </c>
      <c r="J92" s="50"/>
      <c r="K92" s="49"/>
      <c r="L92" s="50"/>
      <c r="M92" s="49"/>
      <c r="N92" s="48"/>
      <c r="T92" s="43"/>
      <c r="U92" s="26" t="s">
        <v>657</v>
      </c>
      <c r="AA92" s="26"/>
      <c r="AB92" s="26"/>
    </row>
    <row r="93" spans="1:28" s="15" customFormat="1" ht="12" x14ac:dyDescent="0.2">
      <c r="A93" s="47"/>
      <c r="B93" s="46"/>
      <c r="C93" s="84" t="s">
        <v>656</v>
      </c>
      <c r="D93" s="84"/>
      <c r="E93" s="84"/>
      <c r="F93" s="84"/>
      <c r="G93" s="84"/>
      <c r="H93" s="84"/>
      <c r="I93" s="84"/>
      <c r="J93" s="84"/>
      <c r="K93" s="84"/>
      <c r="L93" s="84"/>
      <c r="M93" s="84"/>
      <c r="N93" s="92"/>
      <c r="T93" s="43"/>
      <c r="U93" s="26"/>
      <c r="V93" s="16" t="s">
        <v>656</v>
      </c>
      <c r="AA93" s="26"/>
      <c r="AB93" s="26"/>
    </row>
    <row r="94" spans="1:28" s="15" customFormat="1" ht="22.5" x14ac:dyDescent="0.2">
      <c r="A94" s="60"/>
      <c r="B94" s="30" t="s">
        <v>101</v>
      </c>
      <c r="C94" s="84" t="s">
        <v>100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92"/>
      <c r="T94" s="43"/>
      <c r="U94" s="26"/>
      <c r="W94" s="16" t="s">
        <v>100</v>
      </c>
      <c r="AA94" s="26"/>
      <c r="AB94" s="26"/>
    </row>
    <row r="95" spans="1:28" s="15" customFormat="1" ht="12" x14ac:dyDescent="0.2">
      <c r="A95" s="57"/>
      <c r="B95" s="30" t="s">
        <v>99</v>
      </c>
      <c r="C95" s="84" t="s">
        <v>97</v>
      </c>
      <c r="D95" s="84"/>
      <c r="E95" s="84"/>
      <c r="F95" s="44"/>
      <c r="G95" s="44"/>
      <c r="H95" s="44"/>
      <c r="I95" s="44"/>
      <c r="J95" s="56">
        <v>105.37</v>
      </c>
      <c r="K95" s="44" t="s">
        <v>111</v>
      </c>
      <c r="L95" s="56">
        <v>202.36</v>
      </c>
      <c r="M95" s="44" t="s">
        <v>98</v>
      </c>
      <c r="N95" s="55">
        <v>3608</v>
      </c>
      <c r="T95" s="43"/>
      <c r="U95" s="26"/>
      <c r="X95" s="16" t="s">
        <v>97</v>
      </c>
      <c r="AA95" s="26"/>
      <c r="AB95" s="26"/>
    </row>
    <row r="96" spans="1:28" s="15" customFormat="1" ht="12" x14ac:dyDescent="0.2">
      <c r="A96" s="57"/>
      <c r="B96" s="30" t="s">
        <v>119</v>
      </c>
      <c r="C96" s="84" t="s">
        <v>117</v>
      </c>
      <c r="D96" s="84"/>
      <c r="E96" s="84"/>
      <c r="F96" s="44"/>
      <c r="G96" s="44"/>
      <c r="H96" s="44"/>
      <c r="I96" s="44"/>
      <c r="J96" s="56">
        <v>39.04</v>
      </c>
      <c r="K96" s="44" t="s">
        <v>111</v>
      </c>
      <c r="L96" s="56">
        <v>74.98</v>
      </c>
      <c r="M96" s="44" t="s">
        <v>118</v>
      </c>
      <c r="N96" s="55">
        <v>605</v>
      </c>
      <c r="T96" s="43"/>
      <c r="U96" s="26"/>
      <c r="X96" s="16" t="s">
        <v>117</v>
      </c>
      <c r="AA96" s="26"/>
      <c r="AB96" s="26"/>
    </row>
    <row r="97" spans="1:28" s="15" customFormat="1" ht="12" x14ac:dyDescent="0.2">
      <c r="A97" s="57"/>
      <c r="B97" s="30" t="s">
        <v>116</v>
      </c>
      <c r="C97" s="84" t="s">
        <v>115</v>
      </c>
      <c r="D97" s="84"/>
      <c r="E97" s="84"/>
      <c r="F97" s="44"/>
      <c r="G97" s="44"/>
      <c r="H97" s="44"/>
      <c r="I97" s="44"/>
      <c r="J97" s="56">
        <v>4.26</v>
      </c>
      <c r="K97" s="44" t="s">
        <v>111</v>
      </c>
      <c r="L97" s="56">
        <v>8.18</v>
      </c>
      <c r="M97" s="44" t="s">
        <v>98</v>
      </c>
      <c r="N97" s="55">
        <v>146</v>
      </c>
      <c r="T97" s="43"/>
      <c r="U97" s="26"/>
      <c r="X97" s="16" t="s">
        <v>115</v>
      </c>
      <c r="AA97" s="26"/>
      <c r="AB97" s="26"/>
    </row>
    <row r="98" spans="1:28" s="15" customFormat="1" ht="12" x14ac:dyDescent="0.2">
      <c r="A98" s="57"/>
      <c r="B98" s="30" t="s">
        <v>96</v>
      </c>
      <c r="C98" s="84" t="s">
        <v>94</v>
      </c>
      <c r="D98" s="84"/>
      <c r="E98" s="84"/>
      <c r="F98" s="44"/>
      <c r="G98" s="44"/>
      <c r="H98" s="44"/>
      <c r="I98" s="44"/>
      <c r="J98" s="56">
        <v>1287</v>
      </c>
      <c r="K98" s="44"/>
      <c r="L98" s="56">
        <v>2149.29</v>
      </c>
      <c r="M98" s="44" t="s">
        <v>74</v>
      </c>
      <c r="N98" s="55">
        <v>9285</v>
      </c>
      <c r="T98" s="43"/>
      <c r="U98" s="26"/>
      <c r="X98" s="16" t="s">
        <v>94</v>
      </c>
      <c r="AA98" s="26"/>
      <c r="AB98" s="26"/>
    </row>
    <row r="99" spans="1:28" s="15" customFormat="1" ht="12" x14ac:dyDescent="0.2">
      <c r="A99" s="57"/>
      <c r="B99" s="30"/>
      <c r="C99" s="84" t="s">
        <v>89</v>
      </c>
      <c r="D99" s="84"/>
      <c r="E99" s="84"/>
      <c r="F99" s="44" t="s">
        <v>93</v>
      </c>
      <c r="G99" s="44" t="s">
        <v>620</v>
      </c>
      <c r="H99" s="44" t="s">
        <v>111</v>
      </c>
      <c r="I99" s="44" t="s">
        <v>655</v>
      </c>
      <c r="J99" s="56"/>
      <c r="K99" s="44"/>
      <c r="L99" s="56"/>
      <c r="M99" s="44"/>
      <c r="N99" s="55"/>
      <c r="T99" s="43"/>
      <c r="U99" s="26"/>
      <c r="Y99" s="16" t="s">
        <v>89</v>
      </c>
      <c r="AA99" s="26"/>
      <c r="AB99" s="26"/>
    </row>
    <row r="100" spans="1:28" s="15" customFormat="1" ht="12" x14ac:dyDescent="0.2">
      <c r="A100" s="57"/>
      <c r="B100" s="30"/>
      <c r="C100" s="84" t="s">
        <v>109</v>
      </c>
      <c r="D100" s="84"/>
      <c r="E100" s="84"/>
      <c r="F100" s="44" t="s">
        <v>93</v>
      </c>
      <c r="G100" s="44" t="s">
        <v>618</v>
      </c>
      <c r="H100" s="44" t="s">
        <v>111</v>
      </c>
      <c r="I100" s="44" t="s">
        <v>654</v>
      </c>
      <c r="J100" s="56"/>
      <c r="K100" s="44"/>
      <c r="L100" s="56"/>
      <c r="M100" s="44"/>
      <c r="N100" s="55"/>
      <c r="T100" s="43"/>
      <c r="U100" s="26"/>
      <c r="Y100" s="16" t="s">
        <v>109</v>
      </c>
      <c r="AA100" s="26"/>
      <c r="AB100" s="26"/>
    </row>
    <row r="101" spans="1:28" s="15" customFormat="1" ht="12" x14ac:dyDescent="0.2">
      <c r="A101" s="57"/>
      <c r="B101" s="30"/>
      <c r="C101" s="88" t="s">
        <v>88</v>
      </c>
      <c r="D101" s="88"/>
      <c r="E101" s="88"/>
      <c r="F101" s="53"/>
      <c r="G101" s="53"/>
      <c r="H101" s="53"/>
      <c r="I101" s="53"/>
      <c r="J101" s="59">
        <v>1431.41</v>
      </c>
      <c r="K101" s="53"/>
      <c r="L101" s="59">
        <v>2426.63</v>
      </c>
      <c r="M101" s="53"/>
      <c r="N101" s="58"/>
      <c r="T101" s="43"/>
      <c r="U101" s="26"/>
      <c r="Z101" s="16" t="s">
        <v>88</v>
      </c>
      <c r="AA101" s="26"/>
      <c r="AB101" s="26"/>
    </row>
    <row r="102" spans="1:28" s="15" customFormat="1" ht="12" x14ac:dyDescent="0.2">
      <c r="A102" s="57"/>
      <c r="B102" s="30"/>
      <c r="C102" s="84" t="s">
        <v>87</v>
      </c>
      <c r="D102" s="84"/>
      <c r="E102" s="84"/>
      <c r="F102" s="44"/>
      <c r="G102" s="44"/>
      <c r="H102" s="44"/>
      <c r="I102" s="44"/>
      <c r="J102" s="56"/>
      <c r="K102" s="44"/>
      <c r="L102" s="56">
        <v>210.54</v>
      </c>
      <c r="M102" s="44"/>
      <c r="N102" s="55">
        <v>3754</v>
      </c>
      <c r="T102" s="43"/>
      <c r="U102" s="26"/>
      <c r="Y102" s="16" t="s">
        <v>87</v>
      </c>
      <c r="AA102" s="26"/>
      <c r="AB102" s="26"/>
    </row>
    <row r="103" spans="1:28" s="15" customFormat="1" ht="33.75" x14ac:dyDescent="0.2">
      <c r="A103" s="57"/>
      <c r="B103" s="30" t="s">
        <v>253</v>
      </c>
      <c r="C103" s="84" t="s">
        <v>251</v>
      </c>
      <c r="D103" s="84"/>
      <c r="E103" s="84"/>
      <c r="F103" s="44" t="s">
        <v>82</v>
      </c>
      <c r="G103" s="44" t="s">
        <v>252</v>
      </c>
      <c r="H103" s="44"/>
      <c r="I103" s="44" t="s">
        <v>252</v>
      </c>
      <c r="J103" s="56"/>
      <c r="K103" s="44"/>
      <c r="L103" s="56">
        <v>246.33</v>
      </c>
      <c r="M103" s="44"/>
      <c r="N103" s="55">
        <v>4392</v>
      </c>
      <c r="T103" s="43"/>
      <c r="U103" s="26"/>
      <c r="Y103" s="16" t="s">
        <v>251</v>
      </c>
      <c r="AA103" s="26"/>
      <c r="AB103" s="26"/>
    </row>
    <row r="104" spans="1:28" s="15" customFormat="1" ht="33.75" x14ac:dyDescent="0.2">
      <c r="A104" s="57"/>
      <c r="B104" s="30" t="s">
        <v>250</v>
      </c>
      <c r="C104" s="84" t="s">
        <v>248</v>
      </c>
      <c r="D104" s="84"/>
      <c r="E104" s="84"/>
      <c r="F104" s="44" t="s">
        <v>82</v>
      </c>
      <c r="G104" s="44" t="s">
        <v>249</v>
      </c>
      <c r="H104" s="44"/>
      <c r="I104" s="44" t="s">
        <v>249</v>
      </c>
      <c r="J104" s="56"/>
      <c r="K104" s="44"/>
      <c r="L104" s="56">
        <v>155.80000000000001</v>
      </c>
      <c r="M104" s="44"/>
      <c r="N104" s="55">
        <v>2778</v>
      </c>
      <c r="T104" s="43"/>
      <c r="U104" s="26"/>
      <c r="Y104" s="16" t="s">
        <v>248</v>
      </c>
      <c r="AA104" s="26"/>
      <c r="AB104" s="26"/>
    </row>
    <row r="105" spans="1:28" s="15" customFormat="1" ht="12" x14ac:dyDescent="0.2">
      <c r="A105" s="54"/>
      <c r="B105" s="24"/>
      <c r="C105" s="87" t="s">
        <v>79</v>
      </c>
      <c r="D105" s="87"/>
      <c r="E105" s="87"/>
      <c r="F105" s="49"/>
      <c r="G105" s="49"/>
      <c r="H105" s="49"/>
      <c r="I105" s="49"/>
      <c r="J105" s="50"/>
      <c r="K105" s="49"/>
      <c r="L105" s="50">
        <v>2828.76</v>
      </c>
      <c r="M105" s="53"/>
      <c r="N105" s="48">
        <v>20668</v>
      </c>
      <c r="T105" s="43"/>
      <c r="U105" s="26"/>
      <c r="AA105" s="26" t="s">
        <v>79</v>
      </c>
      <c r="AB105" s="26"/>
    </row>
    <row r="106" spans="1:28" s="15" customFormat="1" ht="33.75" x14ac:dyDescent="0.2">
      <c r="A106" s="52" t="s">
        <v>653</v>
      </c>
      <c r="B106" s="51" t="s">
        <v>643</v>
      </c>
      <c r="C106" s="87" t="s">
        <v>651</v>
      </c>
      <c r="D106" s="87"/>
      <c r="E106" s="87"/>
      <c r="F106" s="49" t="s">
        <v>642</v>
      </c>
      <c r="G106" s="49"/>
      <c r="H106" s="49"/>
      <c r="I106" s="49" t="s">
        <v>652</v>
      </c>
      <c r="J106" s="50"/>
      <c r="K106" s="49"/>
      <c r="L106" s="50"/>
      <c r="M106" s="49"/>
      <c r="N106" s="48"/>
      <c r="T106" s="43"/>
      <c r="U106" s="26" t="s">
        <v>651</v>
      </c>
      <c r="AA106" s="26"/>
      <c r="AB106" s="26"/>
    </row>
    <row r="107" spans="1:28" s="15" customFormat="1" ht="12" x14ac:dyDescent="0.2">
      <c r="A107" s="47"/>
      <c r="B107" s="46"/>
      <c r="C107" s="84" t="s">
        <v>650</v>
      </c>
      <c r="D107" s="84"/>
      <c r="E107" s="84"/>
      <c r="F107" s="84"/>
      <c r="G107" s="84"/>
      <c r="H107" s="84"/>
      <c r="I107" s="84"/>
      <c r="J107" s="84"/>
      <c r="K107" s="84"/>
      <c r="L107" s="84"/>
      <c r="M107" s="84"/>
      <c r="N107" s="92"/>
      <c r="T107" s="43"/>
      <c r="U107" s="26"/>
      <c r="V107" s="16" t="s">
        <v>650</v>
      </c>
      <c r="AA107" s="26"/>
      <c r="AB107" s="26"/>
    </row>
    <row r="108" spans="1:28" s="15" customFormat="1" ht="22.5" x14ac:dyDescent="0.2">
      <c r="A108" s="60"/>
      <c r="B108" s="30" t="s">
        <v>101</v>
      </c>
      <c r="C108" s="84" t="s">
        <v>100</v>
      </c>
      <c r="D108" s="84"/>
      <c r="E108" s="84"/>
      <c r="F108" s="84"/>
      <c r="G108" s="84"/>
      <c r="H108" s="84"/>
      <c r="I108" s="84"/>
      <c r="J108" s="84"/>
      <c r="K108" s="84"/>
      <c r="L108" s="84"/>
      <c r="M108" s="84"/>
      <c r="N108" s="92"/>
      <c r="T108" s="43"/>
      <c r="U108" s="26"/>
      <c r="W108" s="16" t="s">
        <v>100</v>
      </c>
      <c r="AA108" s="26"/>
      <c r="AB108" s="26"/>
    </row>
    <row r="109" spans="1:28" s="15" customFormat="1" ht="12" x14ac:dyDescent="0.2">
      <c r="A109" s="57"/>
      <c r="B109" s="30" t="s">
        <v>99</v>
      </c>
      <c r="C109" s="84" t="s">
        <v>97</v>
      </c>
      <c r="D109" s="84"/>
      <c r="E109" s="84"/>
      <c r="F109" s="44"/>
      <c r="G109" s="44"/>
      <c r="H109" s="44"/>
      <c r="I109" s="44"/>
      <c r="J109" s="56">
        <v>921.46</v>
      </c>
      <c r="K109" s="44" t="s">
        <v>111</v>
      </c>
      <c r="L109" s="56">
        <v>50.86</v>
      </c>
      <c r="M109" s="44" t="s">
        <v>98</v>
      </c>
      <c r="N109" s="55">
        <v>907</v>
      </c>
      <c r="T109" s="43"/>
      <c r="U109" s="26"/>
      <c r="X109" s="16" t="s">
        <v>97</v>
      </c>
      <c r="AA109" s="26"/>
      <c r="AB109" s="26"/>
    </row>
    <row r="110" spans="1:28" s="15" customFormat="1" ht="12" x14ac:dyDescent="0.2">
      <c r="A110" s="57"/>
      <c r="B110" s="30"/>
      <c r="C110" s="84" t="s">
        <v>89</v>
      </c>
      <c r="D110" s="84"/>
      <c r="E110" s="84"/>
      <c r="F110" s="44" t="s">
        <v>93</v>
      </c>
      <c r="G110" s="44" t="s">
        <v>638</v>
      </c>
      <c r="H110" s="44" t="s">
        <v>111</v>
      </c>
      <c r="I110" s="44" t="s">
        <v>649</v>
      </c>
      <c r="J110" s="56"/>
      <c r="K110" s="44"/>
      <c r="L110" s="56"/>
      <c r="M110" s="44"/>
      <c r="N110" s="55"/>
      <c r="T110" s="43"/>
      <c r="U110" s="26"/>
      <c r="Y110" s="16" t="s">
        <v>89</v>
      </c>
      <c r="AA110" s="26"/>
      <c r="AB110" s="26"/>
    </row>
    <row r="111" spans="1:28" s="15" customFormat="1" ht="12" x14ac:dyDescent="0.2">
      <c r="A111" s="57"/>
      <c r="B111" s="30"/>
      <c r="C111" s="88" t="s">
        <v>88</v>
      </c>
      <c r="D111" s="88"/>
      <c r="E111" s="88"/>
      <c r="F111" s="53"/>
      <c r="G111" s="53"/>
      <c r="H111" s="53"/>
      <c r="I111" s="53"/>
      <c r="J111" s="59">
        <v>921.46</v>
      </c>
      <c r="K111" s="53"/>
      <c r="L111" s="59">
        <v>50.86</v>
      </c>
      <c r="M111" s="53"/>
      <c r="N111" s="58"/>
      <c r="T111" s="43"/>
      <c r="U111" s="26"/>
      <c r="Z111" s="16" t="s">
        <v>88</v>
      </c>
      <c r="AA111" s="26"/>
      <c r="AB111" s="26"/>
    </row>
    <row r="112" spans="1:28" s="15" customFormat="1" ht="12" x14ac:dyDescent="0.2">
      <c r="A112" s="57"/>
      <c r="B112" s="30"/>
      <c r="C112" s="84" t="s">
        <v>87</v>
      </c>
      <c r="D112" s="84"/>
      <c r="E112" s="84"/>
      <c r="F112" s="44"/>
      <c r="G112" s="44"/>
      <c r="H112" s="44"/>
      <c r="I112" s="44"/>
      <c r="J112" s="56"/>
      <c r="K112" s="44"/>
      <c r="L112" s="56">
        <v>50.86</v>
      </c>
      <c r="M112" s="44"/>
      <c r="N112" s="55">
        <v>907</v>
      </c>
      <c r="T112" s="43"/>
      <c r="U112" s="26"/>
      <c r="Y112" s="16" t="s">
        <v>87</v>
      </c>
      <c r="AA112" s="26"/>
      <c r="AB112" s="26"/>
    </row>
    <row r="113" spans="1:28" s="15" customFormat="1" ht="33.75" x14ac:dyDescent="0.2">
      <c r="A113" s="57"/>
      <c r="B113" s="30" t="s">
        <v>636</v>
      </c>
      <c r="C113" s="84" t="s">
        <v>635</v>
      </c>
      <c r="D113" s="84"/>
      <c r="E113" s="84"/>
      <c r="F113" s="44" t="s">
        <v>82</v>
      </c>
      <c r="G113" s="44" t="s">
        <v>171</v>
      </c>
      <c r="H113" s="44"/>
      <c r="I113" s="44" t="s">
        <v>171</v>
      </c>
      <c r="J113" s="56"/>
      <c r="K113" s="44"/>
      <c r="L113" s="56">
        <v>45.27</v>
      </c>
      <c r="M113" s="44"/>
      <c r="N113" s="55">
        <v>807</v>
      </c>
      <c r="T113" s="43"/>
      <c r="U113" s="26"/>
      <c r="Y113" s="16" t="s">
        <v>635</v>
      </c>
      <c r="AA113" s="26"/>
      <c r="AB113" s="26"/>
    </row>
    <row r="114" spans="1:28" s="15" customFormat="1" ht="33.75" x14ac:dyDescent="0.2">
      <c r="A114" s="57"/>
      <c r="B114" s="30" t="s">
        <v>634</v>
      </c>
      <c r="C114" s="84" t="s">
        <v>633</v>
      </c>
      <c r="D114" s="84"/>
      <c r="E114" s="84"/>
      <c r="F114" s="44" t="s">
        <v>82</v>
      </c>
      <c r="G114" s="44" t="s">
        <v>478</v>
      </c>
      <c r="H114" s="44"/>
      <c r="I114" s="44" t="s">
        <v>478</v>
      </c>
      <c r="J114" s="56"/>
      <c r="K114" s="44"/>
      <c r="L114" s="56">
        <v>20.34</v>
      </c>
      <c r="M114" s="44"/>
      <c r="N114" s="55">
        <v>363</v>
      </c>
      <c r="T114" s="43"/>
      <c r="U114" s="26"/>
      <c r="Y114" s="16" t="s">
        <v>633</v>
      </c>
      <c r="AA114" s="26"/>
      <c r="AB114" s="26"/>
    </row>
    <row r="115" spans="1:28" s="15" customFormat="1" ht="12" x14ac:dyDescent="0.2">
      <c r="A115" s="54"/>
      <c r="B115" s="24"/>
      <c r="C115" s="87" t="s">
        <v>79</v>
      </c>
      <c r="D115" s="87"/>
      <c r="E115" s="87"/>
      <c r="F115" s="49"/>
      <c r="G115" s="49"/>
      <c r="H115" s="49"/>
      <c r="I115" s="49"/>
      <c r="J115" s="50"/>
      <c r="K115" s="49"/>
      <c r="L115" s="50">
        <v>116.47</v>
      </c>
      <c r="M115" s="53"/>
      <c r="N115" s="48">
        <v>2077</v>
      </c>
      <c r="T115" s="43"/>
      <c r="U115" s="26"/>
      <c r="AA115" s="26" t="s">
        <v>79</v>
      </c>
      <c r="AB115" s="26"/>
    </row>
    <row r="116" spans="1:28" s="15" customFormat="1" ht="22.5" x14ac:dyDescent="0.2">
      <c r="A116" s="52" t="s">
        <v>648</v>
      </c>
      <c r="B116" s="51" t="s">
        <v>628</v>
      </c>
      <c r="C116" s="87" t="s">
        <v>626</v>
      </c>
      <c r="D116" s="87"/>
      <c r="E116" s="87"/>
      <c r="F116" s="49" t="s">
        <v>308</v>
      </c>
      <c r="G116" s="49"/>
      <c r="H116" s="49"/>
      <c r="I116" s="49" t="s">
        <v>647</v>
      </c>
      <c r="J116" s="50">
        <v>117</v>
      </c>
      <c r="K116" s="49"/>
      <c r="L116" s="50">
        <v>617.76</v>
      </c>
      <c r="M116" s="49" t="s">
        <v>74</v>
      </c>
      <c r="N116" s="48">
        <v>2669</v>
      </c>
      <c r="T116" s="43"/>
      <c r="U116" s="26" t="s">
        <v>626</v>
      </c>
      <c r="AA116" s="26"/>
      <c r="AB116" s="26"/>
    </row>
    <row r="117" spans="1:28" s="15" customFormat="1" ht="12" x14ac:dyDescent="0.2">
      <c r="A117" s="47"/>
      <c r="B117" s="46"/>
      <c r="C117" s="84" t="s">
        <v>646</v>
      </c>
      <c r="D117" s="84"/>
      <c r="E117" s="84"/>
      <c r="F117" s="84"/>
      <c r="G117" s="84"/>
      <c r="H117" s="84"/>
      <c r="I117" s="84"/>
      <c r="J117" s="84"/>
      <c r="K117" s="84"/>
      <c r="L117" s="84"/>
      <c r="M117" s="84"/>
      <c r="N117" s="92"/>
      <c r="T117" s="43"/>
      <c r="U117" s="26"/>
      <c r="V117" s="16" t="s">
        <v>646</v>
      </c>
      <c r="AA117" s="26"/>
      <c r="AB117" s="26"/>
    </row>
    <row r="118" spans="1:28" s="15" customFormat="1" ht="12" x14ac:dyDescent="0.2">
      <c r="A118" s="89" t="s">
        <v>645</v>
      </c>
      <c r="B118" s="90"/>
      <c r="C118" s="90"/>
      <c r="D118" s="90"/>
      <c r="E118" s="90"/>
      <c r="F118" s="90"/>
      <c r="G118" s="90"/>
      <c r="H118" s="90"/>
      <c r="I118" s="90"/>
      <c r="J118" s="90"/>
      <c r="K118" s="90"/>
      <c r="L118" s="90"/>
      <c r="M118" s="90"/>
      <c r="N118" s="91"/>
      <c r="T118" s="43"/>
      <c r="U118" s="26"/>
      <c r="AA118" s="26"/>
      <c r="AB118" s="26" t="s">
        <v>645</v>
      </c>
    </row>
    <row r="119" spans="1:28" s="15" customFormat="1" ht="33.75" x14ac:dyDescent="0.2">
      <c r="A119" s="52" t="s">
        <v>644</v>
      </c>
      <c r="B119" s="51" t="s">
        <v>643</v>
      </c>
      <c r="C119" s="87" t="s">
        <v>640</v>
      </c>
      <c r="D119" s="87"/>
      <c r="E119" s="87"/>
      <c r="F119" s="49" t="s">
        <v>642</v>
      </c>
      <c r="G119" s="49"/>
      <c r="H119" s="49"/>
      <c r="I119" s="49" t="s">
        <v>641</v>
      </c>
      <c r="J119" s="50"/>
      <c r="K119" s="49"/>
      <c r="L119" s="50"/>
      <c r="M119" s="49"/>
      <c r="N119" s="48"/>
      <c r="T119" s="43"/>
      <c r="U119" s="26" t="s">
        <v>640</v>
      </c>
      <c r="AA119" s="26"/>
      <c r="AB119" s="26"/>
    </row>
    <row r="120" spans="1:28" s="15" customFormat="1" ht="12" x14ac:dyDescent="0.2">
      <c r="A120" s="47"/>
      <c r="B120" s="46"/>
      <c r="C120" s="84" t="s">
        <v>639</v>
      </c>
      <c r="D120" s="84"/>
      <c r="E120" s="84"/>
      <c r="F120" s="84"/>
      <c r="G120" s="84"/>
      <c r="H120" s="84"/>
      <c r="I120" s="84"/>
      <c r="J120" s="84"/>
      <c r="K120" s="84"/>
      <c r="L120" s="84"/>
      <c r="M120" s="84"/>
      <c r="N120" s="92"/>
      <c r="T120" s="43"/>
      <c r="U120" s="26"/>
      <c r="V120" s="16" t="s">
        <v>639</v>
      </c>
      <c r="AA120" s="26"/>
      <c r="AB120" s="26"/>
    </row>
    <row r="121" spans="1:28" s="15" customFormat="1" ht="22.5" x14ac:dyDescent="0.2">
      <c r="A121" s="60"/>
      <c r="B121" s="30" t="s">
        <v>101</v>
      </c>
      <c r="C121" s="84" t="s">
        <v>100</v>
      </c>
      <c r="D121" s="84"/>
      <c r="E121" s="84"/>
      <c r="F121" s="84"/>
      <c r="G121" s="84"/>
      <c r="H121" s="84"/>
      <c r="I121" s="84"/>
      <c r="J121" s="84"/>
      <c r="K121" s="84"/>
      <c r="L121" s="84"/>
      <c r="M121" s="84"/>
      <c r="N121" s="92"/>
      <c r="T121" s="43"/>
      <c r="U121" s="26"/>
      <c r="W121" s="16" t="s">
        <v>100</v>
      </c>
      <c r="AA121" s="26"/>
      <c r="AB121" s="26"/>
    </row>
    <row r="122" spans="1:28" s="15" customFormat="1" ht="12" x14ac:dyDescent="0.2">
      <c r="A122" s="57"/>
      <c r="B122" s="30" t="s">
        <v>99</v>
      </c>
      <c r="C122" s="84" t="s">
        <v>97</v>
      </c>
      <c r="D122" s="84"/>
      <c r="E122" s="84"/>
      <c r="F122" s="44"/>
      <c r="G122" s="44"/>
      <c r="H122" s="44"/>
      <c r="I122" s="44"/>
      <c r="J122" s="56">
        <v>921.46</v>
      </c>
      <c r="K122" s="44" t="s">
        <v>111</v>
      </c>
      <c r="L122" s="56">
        <v>12.72</v>
      </c>
      <c r="M122" s="44" t="s">
        <v>98</v>
      </c>
      <c r="N122" s="55">
        <v>227</v>
      </c>
      <c r="T122" s="43"/>
      <c r="U122" s="26"/>
      <c r="X122" s="16" t="s">
        <v>97</v>
      </c>
      <c r="AA122" s="26"/>
      <c r="AB122" s="26"/>
    </row>
    <row r="123" spans="1:28" s="15" customFormat="1" ht="12" x14ac:dyDescent="0.2">
      <c r="A123" s="57"/>
      <c r="B123" s="30"/>
      <c r="C123" s="84" t="s">
        <v>89</v>
      </c>
      <c r="D123" s="84"/>
      <c r="E123" s="84"/>
      <c r="F123" s="44" t="s">
        <v>93</v>
      </c>
      <c r="G123" s="44" t="s">
        <v>638</v>
      </c>
      <c r="H123" s="44" t="s">
        <v>111</v>
      </c>
      <c r="I123" s="44" t="s">
        <v>637</v>
      </c>
      <c r="J123" s="56"/>
      <c r="K123" s="44"/>
      <c r="L123" s="56"/>
      <c r="M123" s="44"/>
      <c r="N123" s="55"/>
      <c r="T123" s="43"/>
      <c r="U123" s="26"/>
      <c r="Y123" s="16" t="s">
        <v>89</v>
      </c>
      <c r="AA123" s="26"/>
      <c r="AB123" s="26"/>
    </row>
    <row r="124" spans="1:28" s="15" customFormat="1" ht="12" x14ac:dyDescent="0.2">
      <c r="A124" s="57"/>
      <c r="B124" s="30"/>
      <c r="C124" s="88" t="s">
        <v>88</v>
      </c>
      <c r="D124" s="88"/>
      <c r="E124" s="88"/>
      <c r="F124" s="53"/>
      <c r="G124" s="53"/>
      <c r="H124" s="53"/>
      <c r="I124" s="53"/>
      <c r="J124" s="59">
        <v>921.46</v>
      </c>
      <c r="K124" s="53"/>
      <c r="L124" s="59">
        <v>12.72</v>
      </c>
      <c r="M124" s="53"/>
      <c r="N124" s="58"/>
      <c r="T124" s="43"/>
      <c r="U124" s="26"/>
      <c r="Z124" s="16" t="s">
        <v>88</v>
      </c>
      <c r="AA124" s="26"/>
      <c r="AB124" s="26"/>
    </row>
    <row r="125" spans="1:28" s="15" customFormat="1" ht="12" x14ac:dyDescent="0.2">
      <c r="A125" s="57"/>
      <c r="B125" s="30"/>
      <c r="C125" s="84" t="s">
        <v>87</v>
      </c>
      <c r="D125" s="84"/>
      <c r="E125" s="84"/>
      <c r="F125" s="44"/>
      <c r="G125" s="44"/>
      <c r="H125" s="44"/>
      <c r="I125" s="44"/>
      <c r="J125" s="56"/>
      <c r="K125" s="44"/>
      <c r="L125" s="56">
        <v>12.72</v>
      </c>
      <c r="M125" s="44"/>
      <c r="N125" s="55">
        <v>227</v>
      </c>
      <c r="T125" s="43"/>
      <c r="U125" s="26"/>
      <c r="Y125" s="16" t="s">
        <v>87</v>
      </c>
      <c r="AA125" s="26"/>
      <c r="AB125" s="26"/>
    </row>
    <row r="126" spans="1:28" s="15" customFormat="1" ht="33.75" x14ac:dyDescent="0.2">
      <c r="A126" s="57"/>
      <c r="B126" s="30" t="s">
        <v>636</v>
      </c>
      <c r="C126" s="84" t="s">
        <v>635</v>
      </c>
      <c r="D126" s="84"/>
      <c r="E126" s="84"/>
      <c r="F126" s="44" t="s">
        <v>82</v>
      </c>
      <c r="G126" s="44" t="s">
        <v>171</v>
      </c>
      <c r="H126" s="44"/>
      <c r="I126" s="44" t="s">
        <v>171</v>
      </c>
      <c r="J126" s="56"/>
      <c r="K126" s="44"/>
      <c r="L126" s="56">
        <v>11.32</v>
      </c>
      <c r="M126" s="44"/>
      <c r="N126" s="55">
        <v>202</v>
      </c>
      <c r="T126" s="43"/>
      <c r="U126" s="26"/>
      <c r="Y126" s="16" t="s">
        <v>635</v>
      </c>
      <c r="AA126" s="26"/>
      <c r="AB126" s="26"/>
    </row>
    <row r="127" spans="1:28" s="15" customFormat="1" ht="33.75" x14ac:dyDescent="0.2">
      <c r="A127" s="57"/>
      <c r="B127" s="30" t="s">
        <v>634</v>
      </c>
      <c r="C127" s="84" t="s">
        <v>633</v>
      </c>
      <c r="D127" s="84"/>
      <c r="E127" s="84"/>
      <c r="F127" s="44" t="s">
        <v>82</v>
      </c>
      <c r="G127" s="44" t="s">
        <v>478</v>
      </c>
      <c r="H127" s="44"/>
      <c r="I127" s="44" t="s">
        <v>478</v>
      </c>
      <c r="J127" s="56"/>
      <c r="K127" s="44"/>
      <c r="L127" s="56">
        <v>5.09</v>
      </c>
      <c r="M127" s="44"/>
      <c r="N127" s="55">
        <v>91</v>
      </c>
      <c r="T127" s="43"/>
      <c r="U127" s="26"/>
      <c r="Y127" s="16" t="s">
        <v>633</v>
      </c>
      <c r="AA127" s="26"/>
      <c r="AB127" s="26"/>
    </row>
    <row r="128" spans="1:28" s="15" customFormat="1" ht="12" x14ac:dyDescent="0.2">
      <c r="A128" s="54"/>
      <c r="B128" s="24"/>
      <c r="C128" s="87" t="s">
        <v>79</v>
      </c>
      <c r="D128" s="87"/>
      <c r="E128" s="87"/>
      <c r="F128" s="49"/>
      <c r="G128" s="49"/>
      <c r="H128" s="49"/>
      <c r="I128" s="49"/>
      <c r="J128" s="50"/>
      <c r="K128" s="49"/>
      <c r="L128" s="50">
        <v>29.13</v>
      </c>
      <c r="M128" s="53"/>
      <c r="N128" s="48">
        <v>520</v>
      </c>
      <c r="T128" s="43"/>
      <c r="U128" s="26"/>
      <c r="AA128" s="26" t="s">
        <v>79</v>
      </c>
      <c r="AB128" s="26"/>
    </row>
    <row r="129" spans="1:28" s="15" customFormat="1" ht="22.5" x14ac:dyDescent="0.2">
      <c r="A129" s="52" t="s">
        <v>632</v>
      </c>
      <c r="B129" s="51" t="s">
        <v>631</v>
      </c>
      <c r="C129" s="87" t="s">
        <v>630</v>
      </c>
      <c r="D129" s="87"/>
      <c r="E129" s="87"/>
      <c r="F129" s="49" t="s">
        <v>243</v>
      </c>
      <c r="G129" s="49"/>
      <c r="H129" s="49"/>
      <c r="I129" s="49" t="s">
        <v>96</v>
      </c>
      <c r="J129" s="50">
        <v>395.83</v>
      </c>
      <c r="K129" s="49" t="s">
        <v>200</v>
      </c>
      <c r="L129" s="50">
        <v>384.72</v>
      </c>
      <c r="M129" s="49" t="s">
        <v>74</v>
      </c>
      <c r="N129" s="48">
        <v>1662</v>
      </c>
      <c r="T129" s="43"/>
      <c r="U129" s="26" t="s">
        <v>630</v>
      </c>
      <c r="AA129" s="26"/>
      <c r="AB129" s="26"/>
    </row>
    <row r="130" spans="1:28" s="15" customFormat="1" ht="12" x14ac:dyDescent="0.2">
      <c r="A130" s="60"/>
      <c r="B130" s="30"/>
      <c r="C130" s="84" t="s">
        <v>198</v>
      </c>
      <c r="D130" s="84"/>
      <c r="E130" s="84"/>
      <c r="F130" s="84"/>
      <c r="G130" s="84"/>
      <c r="H130" s="84"/>
      <c r="I130" s="84"/>
      <c r="J130" s="84"/>
      <c r="K130" s="84"/>
      <c r="L130" s="84"/>
      <c r="M130" s="84"/>
      <c r="N130" s="92"/>
      <c r="T130" s="43"/>
      <c r="U130" s="26"/>
      <c r="W130" s="16" t="s">
        <v>198</v>
      </c>
      <c r="AA130" s="26"/>
      <c r="AB130" s="26"/>
    </row>
    <row r="131" spans="1:28" s="15" customFormat="1" ht="22.5" x14ac:dyDescent="0.2">
      <c r="A131" s="52" t="s">
        <v>629</v>
      </c>
      <c r="B131" s="51" t="s">
        <v>628</v>
      </c>
      <c r="C131" s="87" t="s">
        <v>626</v>
      </c>
      <c r="D131" s="87"/>
      <c r="E131" s="87"/>
      <c r="F131" s="49" t="s">
        <v>308</v>
      </c>
      <c r="G131" s="49"/>
      <c r="H131" s="49"/>
      <c r="I131" s="49" t="s">
        <v>627</v>
      </c>
      <c r="J131" s="50">
        <v>117</v>
      </c>
      <c r="K131" s="49"/>
      <c r="L131" s="50">
        <v>140.4</v>
      </c>
      <c r="M131" s="49" t="s">
        <v>74</v>
      </c>
      <c r="N131" s="48">
        <v>607</v>
      </c>
      <c r="T131" s="43"/>
      <c r="U131" s="26" t="s">
        <v>626</v>
      </c>
      <c r="AA131" s="26"/>
      <c r="AB131" s="26"/>
    </row>
    <row r="132" spans="1:28" s="15" customFormat="1" ht="45" x14ac:dyDescent="0.2">
      <c r="A132" s="52" t="s">
        <v>625</v>
      </c>
      <c r="B132" s="51" t="s">
        <v>624</v>
      </c>
      <c r="C132" s="87" t="s">
        <v>622</v>
      </c>
      <c r="D132" s="87"/>
      <c r="E132" s="87"/>
      <c r="F132" s="49" t="s">
        <v>623</v>
      </c>
      <c r="G132" s="49"/>
      <c r="H132" s="49"/>
      <c r="I132" s="49" t="s">
        <v>367</v>
      </c>
      <c r="J132" s="50"/>
      <c r="K132" s="49"/>
      <c r="L132" s="50"/>
      <c r="M132" s="49"/>
      <c r="N132" s="48"/>
      <c r="T132" s="43"/>
      <c r="U132" s="26" t="s">
        <v>622</v>
      </c>
      <c r="AA132" s="26"/>
      <c r="AB132" s="26"/>
    </row>
    <row r="133" spans="1:28" s="15" customFormat="1" ht="12" x14ac:dyDescent="0.2">
      <c r="A133" s="47"/>
      <c r="B133" s="46"/>
      <c r="C133" s="84" t="s">
        <v>621</v>
      </c>
      <c r="D133" s="84"/>
      <c r="E133" s="84"/>
      <c r="F133" s="84"/>
      <c r="G133" s="84"/>
      <c r="H133" s="84"/>
      <c r="I133" s="84"/>
      <c r="J133" s="84"/>
      <c r="K133" s="84"/>
      <c r="L133" s="84"/>
      <c r="M133" s="84"/>
      <c r="N133" s="92"/>
      <c r="T133" s="43"/>
      <c r="U133" s="26"/>
      <c r="V133" s="16" t="s">
        <v>621</v>
      </c>
      <c r="AA133" s="26"/>
      <c r="AB133" s="26"/>
    </row>
    <row r="134" spans="1:28" s="15" customFormat="1" ht="22.5" x14ac:dyDescent="0.2">
      <c r="A134" s="60"/>
      <c r="B134" s="30" t="s">
        <v>101</v>
      </c>
      <c r="C134" s="84" t="s">
        <v>100</v>
      </c>
      <c r="D134" s="84"/>
      <c r="E134" s="84"/>
      <c r="F134" s="84"/>
      <c r="G134" s="84"/>
      <c r="H134" s="84"/>
      <c r="I134" s="84"/>
      <c r="J134" s="84"/>
      <c r="K134" s="84"/>
      <c r="L134" s="84"/>
      <c r="M134" s="84"/>
      <c r="N134" s="92"/>
      <c r="T134" s="43"/>
      <c r="U134" s="26"/>
      <c r="W134" s="16" t="s">
        <v>100</v>
      </c>
      <c r="AA134" s="26"/>
      <c r="AB134" s="26"/>
    </row>
    <row r="135" spans="1:28" s="15" customFormat="1" ht="12" x14ac:dyDescent="0.2">
      <c r="A135" s="57"/>
      <c r="B135" s="30" t="s">
        <v>99</v>
      </c>
      <c r="C135" s="84" t="s">
        <v>97</v>
      </c>
      <c r="D135" s="84"/>
      <c r="E135" s="84"/>
      <c r="F135" s="44"/>
      <c r="G135" s="44"/>
      <c r="H135" s="44"/>
      <c r="I135" s="44"/>
      <c r="J135" s="56">
        <v>105.37</v>
      </c>
      <c r="K135" s="44" t="s">
        <v>111</v>
      </c>
      <c r="L135" s="56">
        <v>14.54</v>
      </c>
      <c r="M135" s="44" t="s">
        <v>98</v>
      </c>
      <c r="N135" s="55">
        <v>259</v>
      </c>
      <c r="T135" s="43"/>
      <c r="U135" s="26"/>
      <c r="X135" s="16" t="s">
        <v>97</v>
      </c>
      <c r="AA135" s="26"/>
      <c r="AB135" s="26"/>
    </row>
    <row r="136" spans="1:28" s="15" customFormat="1" ht="12" x14ac:dyDescent="0.2">
      <c r="A136" s="57"/>
      <c r="B136" s="30" t="s">
        <v>119</v>
      </c>
      <c r="C136" s="84" t="s">
        <v>117</v>
      </c>
      <c r="D136" s="84"/>
      <c r="E136" s="84"/>
      <c r="F136" s="44"/>
      <c r="G136" s="44"/>
      <c r="H136" s="44"/>
      <c r="I136" s="44"/>
      <c r="J136" s="56">
        <v>39.04</v>
      </c>
      <c r="K136" s="44" t="s">
        <v>111</v>
      </c>
      <c r="L136" s="56">
        <v>5.39</v>
      </c>
      <c r="M136" s="44" t="s">
        <v>118</v>
      </c>
      <c r="N136" s="55">
        <v>43</v>
      </c>
      <c r="T136" s="43"/>
      <c r="U136" s="26"/>
      <c r="X136" s="16" t="s">
        <v>117</v>
      </c>
      <c r="AA136" s="26"/>
      <c r="AB136" s="26"/>
    </row>
    <row r="137" spans="1:28" s="15" customFormat="1" ht="12" x14ac:dyDescent="0.2">
      <c r="A137" s="57"/>
      <c r="B137" s="30" t="s">
        <v>116</v>
      </c>
      <c r="C137" s="84" t="s">
        <v>115</v>
      </c>
      <c r="D137" s="84"/>
      <c r="E137" s="84"/>
      <c r="F137" s="44"/>
      <c r="G137" s="44"/>
      <c r="H137" s="44"/>
      <c r="I137" s="44"/>
      <c r="J137" s="56">
        <v>4.26</v>
      </c>
      <c r="K137" s="44" t="s">
        <v>111</v>
      </c>
      <c r="L137" s="56">
        <v>0.59</v>
      </c>
      <c r="M137" s="44" t="s">
        <v>98</v>
      </c>
      <c r="N137" s="55">
        <v>11</v>
      </c>
      <c r="T137" s="43"/>
      <c r="U137" s="26"/>
      <c r="X137" s="16" t="s">
        <v>115</v>
      </c>
      <c r="AA137" s="26"/>
      <c r="AB137" s="26"/>
    </row>
    <row r="138" spans="1:28" s="15" customFormat="1" ht="12" x14ac:dyDescent="0.2">
      <c r="A138" s="57"/>
      <c r="B138" s="30" t="s">
        <v>96</v>
      </c>
      <c r="C138" s="84" t="s">
        <v>94</v>
      </c>
      <c r="D138" s="84"/>
      <c r="E138" s="84"/>
      <c r="F138" s="44"/>
      <c r="G138" s="44"/>
      <c r="H138" s="44"/>
      <c r="I138" s="44"/>
      <c r="J138" s="56">
        <v>1287</v>
      </c>
      <c r="K138" s="44"/>
      <c r="L138" s="56">
        <v>0</v>
      </c>
      <c r="M138" s="44" t="s">
        <v>74</v>
      </c>
      <c r="N138" s="55"/>
      <c r="T138" s="43"/>
      <c r="U138" s="26"/>
      <c r="X138" s="16" t="s">
        <v>94</v>
      </c>
      <c r="AA138" s="26"/>
      <c r="AB138" s="26"/>
    </row>
    <row r="139" spans="1:28" s="15" customFormat="1" ht="12" x14ac:dyDescent="0.2">
      <c r="A139" s="57"/>
      <c r="B139" s="30"/>
      <c r="C139" s="84" t="s">
        <v>89</v>
      </c>
      <c r="D139" s="84"/>
      <c r="E139" s="84"/>
      <c r="F139" s="44" t="s">
        <v>93</v>
      </c>
      <c r="G139" s="44" t="s">
        <v>620</v>
      </c>
      <c r="H139" s="44" t="s">
        <v>111</v>
      </c>
      <c r="I139" s="44" t="s">
        <v>619</v>
      </c>
      <c r="J139" s="56"/>
      <c r="K139" s="44"/>
      <c r="L139" s="56"/>
      <c r="M139" s="44"/>
      <c r="N139" s="55"/>
      <c r="T139" s="43"/>
      <c r="U139" s="26"/>
      <c r="Y139" s="16" t="s">
        <v>89</v>
      </c>
      <c r="AA139" s="26"/>
      <c r="AB139" s="26"/>
    </row>
    <row r="140" spans="1:28" s="15" customFormat="1" ht="12" x14ac:dyDescent="0.2">
      <c r="A140" s="57"/>
      <c r="B140" s="30"/>
      <c r="C140" s="84" t="s">
        <v>109</v>
      </c>
      <c r="D140" s="84"/>
      <c r="E140" s="84"/>
      <c r="F140" s="44" t="s">
        <v>93</v>
      </c>
      <c r="G140" s="44" t="s">
        <v>618</v>
      </c>
      <c r="H140" s="44" t="s">
        <v>111</v>
      </c>
      <c r="I140" s="44" t="s">
        <v>617</v>
      </c>
      <c r="J140" s="56"/>
      <c r="K140" s="44"/>
      <c r="L140" s="56"/>
      <c r="M140" s="44"/>
      <c r="N140" s="55"/>
      <c r="T140" s="43"/>
      <c r="U140" s="26"/>
      <c r="Y140" s="16" t="s">
        <v>109</v>
      </c>
      <c r="AA140" s="26"/>
      <c r="AB140" s="26"/>
    </row>
    <row r="141" spans="1:28" s="15" customFormat="1" ht="12" x14ac:dyDescent="0.2">
      <c r="A141" s="57"/>
      <c r="B141" s="30"/>
      <c r="C141" s="88" t="s">
        <v>88</v>
      </c>
      <c r="D141" s="88"/>
      <c r="E141" s="88"/>
      <c r="F141" s="53"/>
      <c r="G141" s="53"/>
      <c r="H141" s="53"/>
      <c r="I141" s="53"/>
      <c r="J141" s="59">
        <v>144.41</v>
      </c>
      <c r="K141" s="53"/>
      <c r="L141" s="59">
        <v>19.93</v>
      </c>
      <c r="M141" s="53"/>
      <c r="N141" s="58"/>
      <c r="T141" s="43"/>
      <c r="U141" s="26"/>
      <c r="Z141" s="16" t="s">
        <v>88</v>
      </c>
      <c r="AA141" s="26"/>
      <c r="AB141" s="26"/>
    </row>
    <row r="142" spans="1:28" s="15" customFormat="1" ht="12" x14ac:dyDescent="0.2">
      <c r="A142" s="57"/>
      <c r="B142" s="30"/>
      <c r="C142" s="84" t="s">
        <v>87</v>
      </c>
      <c r="D142" s="84"/>
      <c r="E142" s="84"/>
      <c r="F142" s="44"/>
      <c r="G142" s="44"/>
      <c r="H142" s="44"/>
      <c r="I142" s="44"/>
      <c r="J142" s="56"/>
      <c r="K142" s="44"/>
      <c r="L142" s="56">
        <v>15.13</v>
      </c>
      <c r="M142" s="44"/>
      <c r="N142" s="55">
        <v>270</v>
      </c>
      <c r="T142" s="43"/>
      <c r="U142" s="26"/>
      <c r="Y142" s="16" t="s">
        <v>87</v>
      </c>
      <c r="AA142" s="26"/>
      <c r="AB142" s="26"/>
    </row>
    <row r="143" spans="1:28" s="15" customFormat="1" ht="33.75" x14ac:dyDescent="0.2">
      <c r="A143" s="57"/>
      <c r="B143" s="30" t="s">
        <v>253</v>
      </c>
      <c r="C143" s="84" t="s">
        <v>251</v>
      </c>
      <c r="D143" s="84"/>
      <c r="E143" s="84"/>
      <c r="F143" s="44" t="s">
        <v>82</v>
      </c>
      <c r="G143" s="44" t="s">
        <v>252</v>
      </c>
      <c r="H143" s="44"/>
      <c r="I143" s="44" t="s">
        <v>252</v>
      </c>
      <c r="J143" s="56"/>
      <c r="K143" s="44"/>
      <c r="L143" s="56">
        <v>17.7</v>
      </c>
      <c r="M143" s="44"/>
      <c r="N143" s="55">
        <v>316</v>
      </c>
      <c r="T143" s="43"/>
      <c r="U143" s="26"/>
      <c r="Y143" s="16" t="s">
        <v>251</v>
      </c>
      <c r="AA143" s="26"/>
      <c r="AB143" s="26"/>
    </row>
    <row r="144" spans="1:28" s="15" customFormat="1" ht="33.75" x14ac:dyDescent="0.2">
      <c r="A144" s="57"/>
      <c r="B144" s="30" t="s">
        <v>250</v>
      </c>
      <c r="C144" s="84" t="s">
        <v>248</v>
      </c>
      <c r="D144" s="84"/>
      <c r="E144" s="84"/>
      <c r="F144" s="44" t="s">
        <v>82</v>
      </c>
      <c r="G144" s="44" t="s">
        <v>249</v>
      </c>
      <c r="H144" s="44"/>
      <c r="I144" s="44" t="s">
        <v>249</v>
      </c>
      <c r="J144" s="56"/>
      <c r="K144" s="44"/>
      <c r="L144" s="56">
        <v>11.2</v>
      </c>
      <c r="M144" s="44"/>
      <c r="N144" s="55">
        <v>200</v>
      </c>
      <c r="T144" s="43"/>
      <c r="U144" s="26"/>
      <c r="Y144" s="16" t="s">
        <v>248</v>
      </c>
      <c r="AA144" s="26"/>
      <c r="AB144" s="26"/>
    </row>
    <row r="145" spans="1:28" s="15" customFormat="1" ht="12" x14ac:dyDescent="0.2">
      <c r="A145" s="54"/>
      <c r="B145" s="24"/>
      <c r="C145" s="87" t="s">
        <v>79</v>
      </c>
      <c r="D145" s="87"/>
      <c r="E145" s="87"/>
      <c r="F145" s="49"/>
      <c r="G145" s="49"/>
      <c r="H145" s="49"/>
      <c r="I145" s="49"/>
      <c r="J145" s="50"/>
      <c r="K145" s="49"/>
      <c r="L145" s="50">
        <v>48.83</v>
      </c>
      <c r="M145" s="53"/>
      <c r="N145" s="48">
        <v>818</v>
      </c>
      <c r="T145" s="43"/>
      <c r="U145" s="26"/>
      <c r="AA145" s="26" t="s">
        <v>79</v>
      </c>
      <c r="AB145" s="26"/>
    </row>
    <row r="146" spans="1:28" s="15" customFormat="1" ht="45" x14ac:dyDescent="0.2">
      <c r="A146" s="52" t="s">
        <v>220</v>
      </c>
      <c r="B146" s="51" t="s">
        <v>616</v>
      </c>
      <c r="C146" s="87" t="s">
        <v>613</v>
      </c>
      <c r="D146" s="87"/>
      <c r="E146" s="87"/>
      <c r="F146" s="49" t="s">
        <v>615</v>
      </c>
      <c r="G146" s="49"/>
      <c r="H146" s="49"/>
      <c r="I146" s="49" t="s">
        <v>614</v>
      </c>
      <c r="J146" s="50"/>
      <c r="K146" s="49"/>
      <c r="L146" s="50"/>
      <c r="M146" s="49"/>
      <c r="N146" s="48"/>
      <c r="T146" s="43"/>
      <c r="U146" s="26" t="s">
        <v>613</v>
      </c>
      <c r="AA146" s="26"/>
      <c r="AB146" s="26"/>
    </row>
    <row r="147" spans="1:28" s="15" customFormat="1" ht="12" x14ac:dyDescent="0.2">
      <c r="A147" s="47"/>
      <c r="B147" s="46"/>
      <c r="C147" s="84" t="s">
        <v>612</v>
      </c>
      <c r="D147" s="84"/>
      <c r="E147" s="84"/>
      <c r="F147" s="84"/>
      <c r="G147" s="84"/>
      <c r="H147" s="84"/>
      <c r="I147" s="84"/>
      <c r="J147" s="84"/>
      <c r="K147" s="84"/>
      <c r="L147" s="84"/>
      <c r="M147" s="84"/>
      <c r="N147" s="92"/>
      <c r="T147" s="43"/>
      <c r="U147" s="26"/>
      <c r="V147" s="16" t="s">
        <v>612</v>
      </c>
      <c r="AA147" s="26"/>
      <c r="AB147" s="26"/>
    </row>
    <row r="148" spans="1:28" s="15" customFormat="1" ht="22.5" x14ac:dyDescent="0.2">
      <c r="A148" s="60"/>
      <c r="B148" s="30" t="s">
        <v>101</v>
      </c>
      <c r="C148" s="84" t="s">
        <v>100</v>
      </c>
      <c r="D148" s="84"/>
      <c r="E148" s="84"/>
      <c r="F148" s="84"/>
      <c r="G148" s="84"/>
      <c r="H148" s="84"/>
      <c r="I148" s="84"/>
      <c r="J148" s="84"/>
      <c r="K148" s="84"/>
      <c r="L148" s="84"/>
      <c r="M148" s="84"/>
      <c r="N148" s="92"/>
      <c r="T148" s="43"/>
      <c r="U148" s="26"/>
      <c r="W148" s="16" t="s">
        <v>100</v>
      </c>
      <c r="AA148" s="26"/>
      <c r="AB148" s="26"/>
    </row>
    <row r="149" spans="1:28" s="15" customFormat="1" ht="12" x14ac:dyDescent="0.2">
      <c r="A149" s="57"/>
      <c r="B149" s="30" t="s">
        <v>119</v>
      </c>
      <c r="C149" s="84" t="s">
        <v>117</v>
      </c>
      <c r="D149" s="84"/>
      <c r="E149" s="84"/>
      <c r="F149" s="44"/>
      <c r="G149" s="44"/>
      <c r="H149" s="44"/>
      <c r="I149" s="44"/>
      <c r="J149" s="56">
        <v>392.95</v>
      </c>
      <c r="K149" s="44" t="s">
        <v>111</v>
      </c>
      <c r="L149" s="56">
        <v>28.33</v>
      </c>
      <c r="M149" s="44" t="s">
        <v>118</v>
      </c>
      <c r="N149" s="55">
        <v>229</v>
      </c>
      <c r="T149" s="43"/>
      <c r="U149" s="26"/>
      <c r="X149" s="16" t="s">
        <v>117</v>
      </c>
      <c r="AA149" s="26"/>
      <c r="AB149" s="26"/>
    </row>
    <row r="150" spans="1:28" s="15" customFormat="1" ht="12" x14ac:dyDescent="0.2">
      <c r="A150" s="57"/>
      <c r="B150" s="30" t="s">
        <v>116</v>
      </c>
      <c r="C150" s="84" t="s">
        <v>115</v>
      </c>
      <c r="D150" s="84"/>
      <c r="E150" s="84"/>
      <c r="F150" s="44"/>
      <c r="G150" s="44"/>
      <c r="H150" s="44"/>
      <c r="I150" s="44"/>
      <c r="J150" s="56">
        <v>44.91</v>
      </c>
      <c r="K150" s="44" t="s">
        <v>111</v>
      </c>
      <c r="L150" s="56">
        <v>3.24</v>
      </c>
      <c r="M150" s="44" t="s">
        <v>98</v>
      </c>
      <c r="N150" s="55">
        <v>58</v>
      </c>
      <c r="T150" s="43"/>
      <c r="U150" s="26"/>
      <c r="X150" s="16" t="s">
        <v>115</v>
      </c>
      <c r="AA150" s="26"/>
      <c r="AB150" s="26"/>
    </row>
    <row r="151" spans="1:28" s="15" customFormat="1" ht="12" x14ac:dyDescent="0.2">
      <c r="A151" s="57"/>
      <c r="B151" s="30"/>
      <c r="C151" s="84" t="s">
        <v>109</v>
      </c>
      <c r="D151" s="84"/>
      <c r="E151" s="84"/>
      <c r="F151" s="44" t="s">
        <v>93</v>
      </c>
      <c r="G151" s="44" t="s">
        <v>611</v>
      </c>
      <c r="H151" s="44" t="s">
        <v>111</v>
      </c>
      <c r="I151" s="44" t="s">
        <v>610</v>
      </c>
      <c r="J151" s="56"/>
      <c r="K151" s="44"/>
      <c r="L151" s="56"/>
      <c r="M151" s="44"/>
      <c r="N151" s="55"/>
      <c r="T151" s="43"/>
      <c r="U151" s="26"/>
      <c r="Y151" s="16" t="s">
        <v>109</v>
      </c>
      <c r="AA151" s="26"/>
      <c r="AB151" s="26"/>
    </row>
    <row r="152" spans="1:28" s="15" customFormat="1" ht="12" x14ac:dyDescent="0.2">
      <c r="A152" s="57"/>
      <c r="B152" s="30"/>
      <c r="C152" s="88" t="s">
        <v>88</v>
      </c>
      <c r="D152" s="88"/>
      <c r="E152" s="88"/>
      <c r="F152" s="53"/>
      <c r="G152" s="53"/>
      <c r="H152" s="53"/>
      <c r="I152" s="53"/>
      <c r="J152" s="59">
        <v>392.95</v>
      </c>
      <c r="K152" s="53"/>
      <c r="L152" s="59">
        <v>28.33</v>
      </c>
      <c r="M152" s="53"/>
      <c r="N152" s="58"/>
      <c r="T152" s="43"/>
      <c r="U152" s="26"/>
      <c r="Z152" s="16" t="s">
        <v>88</v>
      </c>
      <c r="AA152" s="26"/>
      <c r="AB152" s="26"/>
    </row>
    <row r="153" spans="1:28" s="15" customFormat="1" ht="12" x14ac:dyDescent="0.2">
      <c r="A153" s="57"/>
      <c r="B153" s="30"/>
      <c r="C153" s="84" t="s">
        <v>87</v>
      </c>
      <c r="D153" s="84"/>
      <c r="E153" s="84"/>
      <c r="F153" s="44"/>
      <c r="G153" s="44"/>
      <c r="H153" s="44"/>
      <c r="I153" s="44"/>
      <c r="J153" s="56"/>
      <c r="K153" s="44"/>
      <c r="L153" s="56">
        <v>3.24</v>
      </c>
      <c r="M153" s="44"/>
      <c r="N153" s="55">
        <v>58</v>
      </c>
      <c r="T153" s="43"/>
      <c r="U153" s="26"/>
      <c r="Y153" s="16" t="s">
        <v>87</v>
      </c>
      <c r="AA153" s="26"/>
      <c r="AB153" s="26"/>
    </row>
    <row r="154" spans="1:28" s="15" customFormat="1" ht="33.75" x14ac:dyDescent="0.2">
      <c r="A154" s="57"/>
      <c r="B154" s="30" t="s">
        <v>600</v>
      </c>
      <c r="C154" s="84" t="s">
        <v>599</v>
      </c>
      <c r="D154" s="84"/>
      <c r="E154" s="84"/>
      <c r="F154" s="44" t="s">
        <v>82</v>
      </c>
      <c r="G154" s="44" t="s">
        <v>151</v>
      </c>
      <c r="H154" s="44"/>
      <c r="I154" s="44" t="s">
        <v>151</v>
      </c>
      <c r="J154" s="56"/>
      <c r="K154" s="44"/>
      <c r="L154" s="56">
        <v>2.98</v>
      </c>
      <c r="M154" s="44"/>
      <c r="N154" s="55">
        <v>53</v>
      </c>
      <c r="T154" s="43"/>
      <c r="U154" s="26"/>
      <c r="Y154" s="16" t="s">
        <v>599</v>
      </c>
      <c r="AA154" s="26"/>
      <c r="AB154" s="26"/>
    </row>
    <row r="155" spans="1:28" s="15" customFormat="1" ht="33.75" x14ac:dyDescent="0.2">
      <c r="A155" s="57"/>
      <c r="B155" s="30" t="s">
        <v>598</v>
      </c>
      <c r="C155" s="84" t="s">
        <v>597</v>
      </c>
      <c r="D155" s="84"/>
      <c r="E155" s="84"/>
      <c r="F155" s="44" t="s">
        <v>82</v>
      </c>
      <c r="G155" s="44" t="s">
        <v>342</v>
      </c>
      <c r="H155" s="44"/>
      <c r="I155" s="44" t="s">
        <v>342</v>
      </c>
      <c r="J155" s="56"/>
      <c r="K155" s="44"/>
      <c r="L155" s="56">
        <v>1.49</v>
      </c>
      <c r="M155" s="44"/>
      <c r="N155" s="55">
        <v>27</v>
      </c>
      <c r="T155" s="43"/>
      <c r="U155" s="26"/>
      <c r="Y155" s="16" t="s">
        <v>597</v>
      </c>
      <c r="AA155" s="26"/>
      <c r="AB155" s="26"/>
    </row>
    <row r="156" spans="1:28" s="15" customFormat="1" ht="12" x14ac:dyDescent="0.2">
      <c r="A156" s="54"/>
      <c r="B156" s="24"/>
      <c r="C156" s="87" t="s">
        <v>79</v>
      </c>
      <c r="D156" s="87"/>
      <c r="E156" s="87"/>
      <c r="F156" s="49"/>
      <c r="G156" s="49"/>
      <c r="H156" s="49"/>
      <c r="I156" s="49"/>
      <c r="J156" s="50"/>
      <c r="K156" s="49"/>
      <c r="L156" s="50">
        <v>32.799999999999997</v>
      </c>
      <c r="M156" s="53"/>
      <c r="N156" s="48">
        <v>309</v>
      </c>
      <c r="T156" s="43"/>
      <c r="U156" s="26"/>
      <c r="AA156" s="26" t="s">
        <v>79</v>
      </c>
      <c r="AB156" s="26"/>
    </row>
    <row r="157" spans="1:28" s="15" customFormat="1" ht="45" x14ac:dyDescent="0.2">
      <c r="A157" s="52" t="s">
        <v>201</v>
      </c>
      <c r="B157" s="51" t="s">
        <v>609</v>
      </c>
      <c r="C157" s="87" t="s">
        <v>606</v>
      </c>
      <c r="D157" s="87"/>
      <c r="E157" s="87"/>
      <c r="F157" s="49" t="s">
        <v>608</v>
      </c>
      <c r="G157" s="49"/>
      <c r="H157" s="49"/>
      <c r="I157" s="49" t="s">
        <v>607</v>
      </c>
      <c r="J157" s="50"/>
      <c r="K157" s="49"/>
      <c r="L157" s="50"/>
      <c r="M157" s="49"/>
      <c r="N157" s="48"/>
      <c r="T157" s="43"/>
      <c r="U157" s="26" t="s">
        <v>606</v>
      </c>
      <c r="AA157" s="26"/>
      <c r="AB157" s="26"/>
    </row>
    <row r="158" spans="1:28" s="15" customFormat="1" ht="12" x14ac:dyDescent="0.2">
      <c r="A158" s="47"/>
      <c r="B158" s="46"/>
      <c r="C158" s="84" t="s">
        <v>605</v>
      </c>
      <c r="D158" s="84"/>
      <c r="E158" s="84"/>
      <c r="F158" s="84"/>
      <c r="G158" s="84"/>
      <c r="H158" s="84"/>
      <c r="I158" s="84"/>
      <c r="J158" s="84"/>
      <c r="K158" s="84"/>
      <c r="L158" s="84"/>
      <c r="M158" s="84"/>
      <c r="N158" s="92"/>
      <c r="T158" s="43"/>
      <c r="U158" s="26"/>
      <c r="V158" s="16" t="s">
        <v>605</v>
      </c>
      <c r="AA158" s="26"/>
      <c r="AB158" s="26"/>
    </row>
    <row r="159" spans="1:28" s="15" customFormat="1" ht="22.5" x14ac:dyDescent="0.2">
      <c r="A159" s="60"/>
      <c r="B159" s="30" t="s">
        <v>101</v>
      </c>
      <c r="C159" s="84" t="s">
        <v>100</v>
      </c>
      <c r="D159" s="84"/>
      <c r="E159" s="84"/>
      <c r="F159" s="84"/>
      <c r="G159" s="84"/>
      <c r="H159" s="84"/>
      <c r="I159" s="84"/>
      <c r="J159" s="84"/>
      <c r="K159" s="84"/>
      <c r="L159" s="84"/>
      <c r="M159" s="84"/>
      <c r="N159" s="92"/>
      <c r="T159" s="43"/>
      <c r="U159" s="26"/>
      <c r="W159" s="16" t="s">
        <v>100</v>
      </c>
      <c r="AA159" s="26"/>
      <c r="AB159" s="26"/>
    </row>
    <row r="160" spans="1:28" s="15" customFormat="1" ht="12" x14ac:dyDescent="0.2">
      <c r="A160" s="57"/>
      <c r="B160" s="30" t="s">
        <v>99</v>
      </c>
      <c r="C160" s="84" t="s">
        <v>97</v>
      </c>
      <c r="D160" s="84"/>
      <c r="E160" s="84"/>
      <c r="F160" s="44"/>
      <c r="G160" s="44"/>
      <c r="H160" s="44"/>
      <c r="I160" s="44"/>
      <c r="J160" s="56">
        <v>135.07</v>
      </c>
      <c r="K160" s="44" t="s">
        <v>111</v>
      </c>
      <c r="L160" s="56">
        <v>97.39</v>
      </c>
      <c r="M160" s="44" t="s">
        <v>98</v>
      </c>
      <c r="N160" s="55">
        <v>1736</v>
      </c>
      <c r="T160" s="43"/>
      <c r="U160" s="26"/>
      <c r="X160" s="16" t="s">
        <v>97</v>
      </c>
      <c r="AA160" s="26"/>
      <c r="AB160" s="26"/>
    </row>
    <row r="161" spans="1:28" s="15" customFormat="1" ht="12" x14ac:dyDescent="0.2">
      <c r="A161" s="57"/>
      <c r="B161" s="30" t="s">
        <v>119</v>
      </c>
      <c r="C161" s="84" t="s">
        <v>117</v>
      </c>
      <c r="D161" s="84"/>
      <c r="E161" s="84"/>
      <c r="F161" s="44"/>
      <c r="G161" s="44"/>
      <c r="H161" s="44"/>
      <c r="I161" s="44"/>
      <c r="J161" s="56">
        <v>199.9</v>
      </c>
      <c r="K161" s="44" t="s">
        <v>111</v>
      </c>
      <c r="L161" s="56">
        <v>144.13999999999999</v>
      </c>
      <c r="M161" s="44" t="s">
        <v>118</v>
      </c>
      <c r="N161" s="55">
        <v>1163</v>
      </c>
      <c r="T161" s="43"/>
      <c r="U161" s="26"/>
      <c r="X161" s="16" t="s">
        <v>117</v>
      </c>
      <c r="AA161" s="26"/>
      <c r="AB161" s="26"/>
    </row>
    <row r="162" spans="1:28" s="15" customFormat="1" ht="12" x14ac:dyDescent="0.2">
      <c r="A162" s="57"/>
      <c r="B162" s="30" t="s">
        <v>116</v>
      </c>
      <c r="C162" s="84" t="s">
        <v>115</v>
      </c>
      <c r="D162" s="84"/>
      <c r="E162" s="84"/>
      <c r="F162" s="44"/>
      <c r="G162" s="44"/>
      <c r="H162" s="44"/>
      <c r="I162" s="44"/>
      <c r="J162" s="56">
        <v>36.97</v>
      </c>
      <c r="K162" s="44" t="s">
        <v>111</v>
      </c>
      <c r="L162" s="56">
        <v>26.66</v>
      </c>
      <c r="M162" s="44" t="s">
        <v>98</v>
      </c>
      <c r="N162" s="55">
        <v>475</v>
      </c>
      <c r="T162" s="43"/>
      <c r="U162" s="26"/>
      <c r="X162" s="16" t="s">
        <v>115</v>
      </c>
      <c r="AA162" s="26"/>
      <c r="AB162" s="26"/>
    </row>
    <row r="163" spans="1:28" s="15" customFormat="1" ht="12" x14ac:dyDescent="0.2">
      <c r="A163" s="57"/>
      <c r="B163" s="30"/>
      <c r="C163" s="84" t="s">
        <v>89</v>
      </c>
      <c r="D163" s="84"/>
      <c r="E163" s="84"/>
      <c r="F163" s="44" t="s">
        <v>93</v>
      </c>
      <c r="G163" s="44" t="s">
        <v>604</v>
      </c>
      <c r="H163" s="44" t="s">
        <v>111</v>
      </c>
      <c r="I163" s="44" t="s">
        <v>603</v>
      </c>
      <c r="J163" s="56"/>
      <c r="K163" s="44"/>
      <c r="L163" s="56"/>
      <c r="M163" s="44"/>
      <c r="N163" s="55"/>
      <c r="T163" s="43"/>
      <c r="U163" s="26"/>
      <c r="Y163" s="16" t="s">
        <v>89</v>
      </c>
      <c r="AA163" s="26"/>
      <c r="AB163" s="26"/>
    </row>
    <row r="164" spans="1:28" s="15" customFormat="1" ht="12" x14ac:dyDescent="0.2">
      <c r="A164" s="57"/>
      <c r="B164" s="30"/>
      <c r="C164" s="84" t="s">
        <v>109</v>
      </c>
      <c r="D164" s="84"/>
      <c r="E164" s="84"/>
      <c r="F164" s="44" t="s">
        <v>93</v>
      </c>
      <c r="G164" s="44" t="s">
        <v>602</v>
      </c>
      <c r="H164" s="44" t="s">
        <v>111</v>
      </c>
      <c r="I164" s="44" t="s">
        <v>601</v>
      </c>
      <c r="J164" s="56"/>
      <c r="K164" s="44"/>
      <c r="L164" s="56"/>
      <c r="M164" s="44"/>
      <c r="N164" s="55"/>
      <c r="T164" s="43"/>
      <c r="U164" s="26"/>
      <c r="Y164" s="16" t="s">
        <v>109</v>
      </c>
      <c r="AA164" s="26"/>
      <c r="AB164" s="26"/>
    </row>
    <row r="165" spans="1:28" s="15" customFormat="1" ht="12" x14ac:dyDescent="0.2">
      <c r="A165" s="57"/>
      <c r="B165" s="30"/>
      <c r="C165" s="88" t="s">
        <v>88</v>
      </c>
      <c r="D165" s="88"/>
      <c r="E165" s="88"/>
      <c r="F165" s="53"/>
      <c r="G165" s="53"/>
      <c r="H165" s="53"/>
      <c r="I165" s="53"/>
      <c r="J165" s="59">
        <v>334.97</v>
      </c>
      <c r="K165" s="53"/>
      <c r="L165" s="59">
        <v>241.53</v>
      </c>
      <c r="M165" s="53"/>
      <c r="N165" s="58"/>
      <c r="T165" s="43"/>
      <c r="U165" s="26"/>
      <c r="Z165" s="16" t="s">
        <v>88</v>
      </c>
      <c r="AA165" s="26"/>
      <c r="AB165" s="26"/>
    </row>
    <row r="166" spans="1:28" s="15" customFormat="1" ht="12" x14ac:dyDescent="0.2">
      <c r="A166" s="57"/>
      <c r="B166" s="30"/>
      <c r="C166" s="84" t="s">
        <v>87</v>
      </c>
      <c r="D166" s="84"/>
      <c r="E166" s="84"/>
      <c r="F166" s="44"/>
      <c r="G166" s="44"/>
      <c r="H166" s="44"/>
      <c r="I166" s="44"/>
      <c r="J166" s="56"/>
      <c r="K166" s="44"/>
      <c r="L166" s="56">
        <v>124.05</v>
      </c>
      <c r="M166" s="44"/>
      <c r="N166" s="55">
        <v>2211</v>
      </c>
      <c r="T166" s="43"/>
      <c r="U166" s="26"/>
      <c r="Y166" s="16" t="s">
        <v>87</v>
      </c>
      <c r="AA166" s="26"/>
      <c r="AB166" s="26"/>
    </row>
    <row r="167" spans="1:28" s="15" customFormat="1" ht="33.75" x14ac:dyDescent="0.2">
      <c r="A167" s="57"/>
      <c r="B167" s="30" t="s">
        <v>600</v>
      </c>
      <c r="C167" s="84" t="s">
        <v>599</v>
      </c>
      <c r="D167" s="84"/>
      <c r="E167" s="84"/>
      <c r="F167" s="44" t="s">
        <v>82</v>
      </c>
      <c r="G167" s="44" t="s">
        <v>151</v>
      </c>
      <c r="H167" s="44"/>
      <c r="I167" s="44" t="s">
        <v>151</v>
      </c>
      <c r="J167" s="56"/>
      <c r="K167" s="44"/>
      <c r="L167" s="56">
        <v>114.13</v>
      </c>
      <c r="M167" s="44"/>
      <c r="N167" s="55">
        <v>2034</v>
      </c>
      <c r="T167" s="43"/>
      <c r="U167" s="26"/>
      <c r="Y167" s="16" t="s">
        <v>599</v>
      </c>
      <c r="AA167" s="26"/>
      <c r="AB167" s="26"/>
    </row>
    <row r="168" spans="1:28" s="15" customFormat="1" ht="33.75" x14ac:dyDescent="0.2">
      <c r="A168" s="57"/>
      <c r="B168" s="30" t="s">
        <v>598</v>
      </c>
      <c r="C168" s="84" t="s">
        <v>597</v>
      </c>
      <c r="D168" s="84"/>
      <c r="E168" s="84"/>
      <c r="F168" s="44" t="s">
        <v>82</v>
      </c>
      <c r="G168" s="44" t="s">
        <v>342</v>
      </c>
      <c r="H168" s="44"/>
      <c r="I168" s="44" t="s">
        <v>342</v>
      </c>
      <c r="J168" s="56"/>
      <c r="K168" s="44"/>
      <c r="L168" s="56">
        <v>57.06</v>
      </c>
      <c r="M168" s="44"/>
      <c r="N168" s="55">
        <v>1017</v>
      </c>
      <c r="T168" s="43"/>
      <c r="U168" s="26"/>
      <c r="Y168" s="16" t="s">
        <v>597</v>
      </c>
      <c r="AA168" s="26"/>
      <c r="AB168" s="26"/>
    </row>
    <row r="169" spans="1:28" s="15" customFormat="1" ht="12" x14ac:dyDescent="0.2">
      <c r="A169" s="54"/>
      <c r="B169" s="24"/>
      <c r="C169" s="87" t="s">
        <v>79</v>
      </c>
      <c r="D169" s="87"/>
      <c r="E169" s="87"/>
      <c r="F169" s="49"/>
      <c r="G169" s="49"/>
      <c r="H169" s="49"/>
      <c r="I169" s="49"/>
      <c r="J169" s="50"/>
      <c r="K169" s="49"/>
      <c r="L169" s="50">
        <v>412.72</v>
      </c>
      <c r="M169" s="53"/>
      <c r="N169" s="48">
        <v>5950</v>
      </c>
      <c r="T169" s="43"/>
      <c r="U169" s="26"/>
      <c r="AA169" s="26" t="s">
        <v>79</v>
      </c>
      <c r="AB169" s="26"/>
    </row>
    <row r="170" spans="1:28" s="15" customFormat="1" ht="1.5" customHeight="1" x14ac:dyDescent="0.2">
      <c r="A170" s="45"/>
      <c r="B170" s="24"/>
      <c r="C170" s="24"/>
      <c r="D170" s="24"/>
      <c r="E170" s="24"/>
      <c r="F170" s="45"/>
      <c r="G170" s="45"/>
      <c r="H170" s="45"/>
      <c r="I170" s="45"/>
      <c r="J170" s="25"/>
      <c r="K170" s="45"/>
      <c r="L170" s="25"/>
      <c r="M170" s="44"/>
      <c r="N170" s="25"/>
      <c r="T170" s="43"/>
      <c r="U170" s="26"/>
      <c r="AA170" s="26"/>
      <c r="AB170" s="26"/>
    </row>
    <row r="171" spans="1:28" s="15" customFormat="1" ht="12" x14ac:dyDescent="0.2">
      <c r="A171" s="95" t="s">
        <v>596</v>
      </c>
      <c r="B171" s="96"/>
      <c r="C171" s="96"/>
      <c r="D171" s="96"/>
      <c r="E171" s="96"/>
      <c r="F171" s="96"/>
      <c r="G171" s="96"/>
      <c r="H171" s="96"/>
      <c r="I171" s="96"/>
      <c r="J171" s="96"/>
      <c r="K171" s="96"/>
      <c r="L171" s="96"/>
      <c r="M171" s="96"/>
      <c r="N171" s="97"/>
      <c r="T171" s="43" t="s">
        <v>596</v>
      </c>
      <c r="U171" s="26"/>
      <c r="AA171" s="26"/>
      <c r="AB171" s="26"/>
    </row>
    <row r="172" spans="1:28" s="15" customFormat="1" ht="12" x14ac:dyDescent="0.2">
      <c r="A172" s="89" t="s">
        <v>595</v>
      </c>
      <c r="B172" s="90"/>
      <c r="C172" s="90"/>
      <c r="D172" s="90"/>
      <c r="E172" s="90"/>
      <c r="F172" s="90"/>
      <c r="G172" s="90"/>
      <c r="H172" s="90"/>
      <c r="I172" s="90"/>
      <c r="J172" s="90"/>
      <c r="K172" s="90"/>
      <c r="L172" s="90"/>
      <c r="M172" s="90"/>
      <c r="N172" s="91"/>
      <c r="T172" s="43"/>
      <c r="U172" s="26"/>
      <c r="AA172" s="26"/>
      <c r="AB172" s="26" t="s">
        <v>595</v>
      </c>
    </row>
    <row r="173" spans="1:28" s="15" customFormat="1" ht="22.5" x14ac:dyDescent="0.2">
      <c r="A173" s="52" t="s">
        <v>594</v>
      </c>
      <c r="B173" s="51" t="s">
        <v>593</v>
      </c>
      <c r="C173" s="87" t="s">
        <v>592</v>
      </c>
      <c r="D173" s="87"/>
      <c r="E173" s="87"/>
      <c r="F173" s="49" t="s">
        <v>585</v>
      </c>
      <c r="G173" s="49"/>
      <c r="H173" s="49"/>
      <c r="I173" s="49" t="s">
        <v>348</v>
      </c>
      <c r="J173" s="50"/>
      <c r="K173" s="49"/>
      <c r="L173" s="50"/>
      <c r="M173" s="49"/>
      <c r="N173" s="48"/>
      <c r="T173" s="43"/>
      <c r="U173" s="26" t="s">
        <v>592</v>
      </c>
      <c r="AA173" s="26"/>
      <c r="AB173" s="26"/>
    </row>
    <row r="174" spans="1:28" s="15" customFormat="1" ht="22.5" x14ac:dyDescent="0.2">
      <c r="A174" s="60"/>
      <c r="B174" s="30" t="s">
        <v>101</v>
      </c>
      <c r="C174" s="84" t="s">
        <v>100</v>
      </c>
      <c r="D174" s="84"/>
      <c r="E174" s="84"/>
      <c r="F174" s="84"/>
      <c r="G174" s="84"/>
      <c r="H174" s="84"/>
      <c r="I174" s="84"/>
      <c r="J174" s="84"/>
      <c r="K174" s="84"/>
      <c r="L174" s="84"/>
      <c r="M174" s="84"/>
      <c r="N174" s="92"/>
      <c r="T174" s="43"/>
      <c r="U174" s="26"/>
      <c r="W174" s="16" t="s">
        <v>100</v>
      </c>
      <c r="AA174" s="26"/>
      <c r="AB174" s="26"/>
    </row>
    <row r="175" spans="1:28" s="15" customFormat="1" ht="12" x14ac:dyDescent="0.2">
      <c r="A175" s="57"/>
      <c r="B175" s="30" t="s">
        <v>99</v>
      </c>
      <c r="C175" s="84" t="s">
        <v>97</v>
      </c>
      <c r="D175" s="84"/>
      <c r="E175" s="84"/>
      <c r="F175" s="44"/>
      <c r="G175" s="44"/>
      <c r="H175" s="44"/>
      <c r="I175" s="44"/>
      <c r="J175" s="56">
        <v>337.21</v>
      </c>
      <c r="K175" s="44" t="s">
        <v>111</v>
      </c>
      <c r="L175" s="56">
        <v>1938.96</v>
      </c>
      <c r="M175" s="44" t="s">
        <v>98</v>
      </c>
      <c r="N175" s="55">
        <v>34572</v>
      </c>
      <c r="T175" s="43"/>
      <c r="U175" s="26"/>
      <c r="X175" s="16" t="s">
        <v>97</v>
      </c>
      <c r="AA175" s="26"/>
      <c r="AB175" s="26"/>
    </row>
    <row r="176" spans="1:28" s="15" customFormat="1" ht="12" x14ac:dyDescent="0.2">
      <c r="A176" s="57"/>
      <c r="B176" s="30" t="s">
        <v>119</v>
      </c>
      <c r="C176" s="84" t="s">
        <v>117</v>
      </c>
      <c r="D176" s="84"/>
      <c r="E176" s="84"/>
      <c r="F176" s="44"/>
      <c r="G176" s="44"/>
      <c r="H176" s="44"/>
      <c r="I176" s="44"/>
      <c r="J176" s="56">
        <v>1258.5</v>
      </c>
      <c r="K176" s="44" t="s">
        <v>111</v>
      </c>
      <c r="L176" s="56">
        <v>1677.16</v>
      </c>
      <c r="M176" s="44" t="s">
        <v>118</v>
      </c>
      <c r="N176" s="55">
        <v>13535</v>
      </c>
      <c r="T176" s="43"/>
      <c r="U176" s="26"/>
      <c r="X176" s="16" t="s">
        <v>117</v>
      </c>
      <c r="AA176" s="26"/>
      <c r="AB176" s="26"/>
    </row>
    <row r="177" spans="1:28" s="15" customFormat="1" ht="12" x14ac:dyDescent="0.2">
      <c r="A177" s="57"/>
      <c r="B177" s="30" t="s">
        <v>116</v>
      </c>
      <c r="C177" s="84" t="s">
        <v>115</v>
      </c>
      <c r="D177" s="84"/>
      <c r="E177" s="84"/>
      <c r="F177" s="44"/>
      <c r="G177" s="44"/>
      <c r="H177" s="44"/>
      <c r="I177" s="44"/>
      <c r="J177" s="56">
        <v>84.92</v>
      </c>
      <c r="K177" s="44" t="s">
        <v>111</v>
      </c>
      <c r="L177" s="56">
        <v>0</v>
      </c>
      <c r="M177" s="44" t="s">
        <v>98</v>
      </c>
      <c r="N177" s="55"/>
      <c r="T177" s="43"/>
      <c r="U177" s="26"/>
      <c r="X177" s="16" t="s">
        <v>115</v>
      </c>
      <c r="AA177" s="26"/>
      <c r="AB177" s="26"/>
    </row>
    <row r="178" spans="1:28" s="15" customFormat="1" ht="12" x14ac:dyDescent="0.2">
      <c r="A178" s="57"/>
      <c r="B178" s="30"/>
      <c r="C178" s="84" t="s">
        <v>89</v>
      </c>
      <c r="D178" s="84"/>
      <c r="E178" s="84"/>
      <c r="F178" s="44" t="s">
        <v>93</v>
      </c>
      <c r="G178" s="44" t="s">
        <v>591</v>
      </c>
      <c r="H178" s="44" t="s">
        <v>111</v>
      </c>
      <c r="I178" s="44" t="s">
        <v>590</v>
      </c>
      <c r="J178" s="56"/>
      <c r="K178" s="44"/>
      <c r="L178" s="56"/>
      <c r="M178" s="44"/>
      <c r="N178" s="55"/>
      <c r="T178" s="43"/>
      <c r="U178" s="26"/>
      <c r="Y178" s="16" t="s">
        <v>89</v>
      </c>
      <c r="AA178" s="26"/>
      <c r="AB178" s="26"/>
    </row>
    <row r="179" spans="1:28" s="15" customFormat="1" ht="12" x14ac:dyDescent="0.2">
      <c r="A179" s="57"/>
      <c r="B179" s="30"/>
      <c r="C179" s="84" t="s">
        <v>109</v>
      </c>
      <c r="D179" s="84"/>
      <c r="E179" s="84"/>
      <c r="F179" s="44" t="s">
        <v>93</v>
      </c>
      <c r="G179" s="44" t="s">
        <v>589</v>
      </c>
      <c r="H179" s="44" t="s">
        <v>111</v>
      </c>
      <c r="I179" s="44" t="s">
        <v>588</v>
      </c>
      <c r="J179" s="56"/>
      <c r="K179" s="44"/>
      <c r="L179" s="56"/>
      <c r="M179" s="44"/>
      <c r="N179" s="55"/>
      <c r="T179" s="43"/>
      <c r="U179" s="26"/>
      <c r="Y179" s="16" t="s">
        <v>109</v>
      </c>
      <c r="AA179" s="26"/>
      <c r="AB179" s="26"/>
    </row>
    <row r="180" spans="1:28" s="15" customFormat="1" ht="12" x14ac:dyDescent="0.2">
      <c r="A180" s="57"/>
      <c r="B180" s="30"/>
      <c r="C180" s="88" t="s">
        <v>88</v>
      </c>
      <c r="D180" s="88"/>
      <c r="E180" s="88"/>
      <c r="F180" s="53"/>
      <c r="G180" s="53"/>
      <c r="H180" s="53"/>
      <c r="I180" s="53"/>
      <c r="J180" s="59">
        <v>628.89</v>
      </c>
      <c r="K180" s="53"/>
      <c r="L180" s="59">
        <v>3616.12</v>
      </c>
      <c r="M180" s="53"/>
      <c r="N180" s="58"/>
      <c r="T180" s="43"/>
      <c r="U180" s="26"/>
      <c r="Z180" s="16" t="s">
        <v>88</v>
      </c>
      <c r="AA180" s="26"/>
      <c r="AB180" s="26"/>
    </row>
    <row r="181" spans="1:28" s="15" customFormat="1" ht="12" x14ac:dyDescent="0.2">
      <c r="A181" s="57"/>
      <c r="B181" s="30"/>
      <c r="C181" s="84" t="s">
        <v>87</v>
      </c>
      <c r="D181" s="84"/>
      <c r="E181" s="84"/>
      <c r="F181" s="44"/>
      <c r="G181" s="44"/>
      <c r="H181" s="44"/>
      <c r="I181" s="44"/>
      <c r="J181" s="56"/>
      <c r="K181" s="44"/>
      <c r="L181" s="56">
        <v>1938.96</v>
      </c>
      <c r="M181" s="44"/>
      <c r="N181" s="55">
        <v>34572</v>
      </c>
      <c r="T181" s="43"/>
      <c r="U181" s="26"/>
      <c r="Y181" s="16" t="s">
        <v>87</v>
      </c>
      <c r="AA181" s="26"/>
      <c r="AB181" s="26"/>
    </row>
    <row r="182" spans="1:28" s="15" customFormat="1" ht="33.75" x14ac:dyDescent="0.2">
      <c r="A182" s="57"/>
      <c r="B182" s="30" t="s">
        <v>278</v>
      </c>
      <c r="C182" s="84" t="s">
        <v>276</v>
      </c>
      <c r="D182" s="84"/>
      <c r="E182" s="84"/>
      <c r="F182" s="44" t="s">
        <v>82</v>
      </c>
      <c r="G182" s="44" t="s">
        <v>277</v>
      </c>
      <c r="H182" s="44"/>
      <c r="I182" s="44" t="s">
        <v>277</v>
      </c>
      <c r="J182" s="56"/>
      <c r="K182" s="44"/>
      <c r="L182" s="56">
        <v>2055.3000000000002</v>
      </c>
      <c r="M182" s="44"/>
      <c r="N182" s="55">
        <v>36646</v>
      </c>
      <c r="T182" s="43"/>
      <c r="U182" s="26"/>
      <c r="Y182" s="16" t="s">
        <v>276</v>
      </c>
      <c r="AA182" s="26"/>
      <c r="AB182" s="26"/>
    </row>
    <row r="183" spans="1:28" s="15" customFormat="1" ht="33.75" x14ac:dyDescent="0.2">
      <c r="A183" s="57"/>
      <c r="B183" s="30" t="s">
        <v>275</v>
      </c>
      <c r="C183" s="84" t="s">
        <v>273</v>
      </c>
      <c r="D183" s="84"/>
      <c r="E183" s="84"/>
      <c r="F183" s="44" t="s">
        <v>82</v>
      </c>
      <c r="G183" s="44" t="s">
        <v>274</v>
      </c>
      <c r="H183" s="44"/>
      <c r="I183" s="44" t="s">
        <v>274</v>
      </c>
      <c r="J183" s="56"/>
      <c r="K183" s="44"/>
      <c r="L183" s="56">
        <v>872.53</v>
      </c>
      <c r="M183" s="44"/>
      <c r="N183" s="55">
        <v>15557</v>
      </c>
      <c r="T183" s="43"/>
      <c r="U183" s="26"/>
      <c r="Y183" s="16" t="s">
        <v>273</v>
      </c>
      <c r="AA183" s="26"/>
      <c r="AB183" s="26"/>
    </row>
    <row r="184" spans="1:28" s="15" customFormat="1" ht="12" x14ac:dyDescent="0.2">
      <c r="A184" s="54"/>
      <c r="B184" s="24"/>
      <c r="C184" s="87" t="s">
        <v>79</v>
      </c>
      <c r="D184" s="87"/>
      <c r="E184" s="87"/>
      <c r="F184" s="49"/>
      <c r="G184" s="49"/>
      <c r="H184" s="49"/>
      <c r="I184" s="49"/>
      <c r="J184" s="50"/>
      <c r="K184" s="49"/>
      <c r="L184" s="50">
        <v>6543.95</v>
      </c>
      <c r="M184" s="53"/>
      <c r="N184" s="48">
        <v>100310</v>
      </c>
      <c r="T184" s="43"/>
      <c r="U184" s="26"/>
      <c r="AA184" s="26" t="s">
        <v>79</v>
      </c>
      <c r="AB184" s="26"/>
    </row>
    <row r="185" spans="1:28" s="15" customFormat="1" ht="22.5" x14ac:dyDescent="0.2">
      <c r="A185" s="52" t="s">
        <v>587</v>
      </c>
      <c r="B185" s="51" t="s">
        <v>586</v>
      </c>
      <c r="C185" s="87" t="s">
        <v>584</v>
      </c>
      <c r="D185" s="87"/>
      <c r="E185" s="87"/>
      <c r="F185" s="49" t="s">
        <v>585</v>
      </c>
      <c r="G185" s="49"/>
      <c r="H185" s="49"/>
      <c r="I185" s="49" t="s">
        <v>348</v>
      </c>
      <c r="J185" s="50"/>
      <c r="K185" s="49"/>
      <c r="L185" s="50"/>
      <c r="M185" s="49"/>
      <c r="N185" s="48"/>
      <c r="T185" s="43"/>
      <c r="U185" s="26" t="s">
        <v>584</v>
      </c>
      <c r="AA185" s="26"/>
      <c r="AB185" s="26"/>
    </row>
    <row r="186" spans="1:28" s="15" customFormat="1" ht="22.5" x14ac:dyDescent="0.2">
      <c r="A186" s="60"/>
      <c r="B186" s="30" t="s">
        <v>101</v>
      </c>
      <c r="C186" s="84" t="s">
        <v>100</v>
      </c>
      <c r="D186" s="84"/>
      <c r="E186" s="84"/>
      <c r="F186" s="84"/>
      <c r="G186" s="84"/>
      <c r="H186" s="84"/>
      <c r="I186" s="84"/>
      <c r="J186" s="84"/>
      <c r="K186" s="84"/>
      <c r="L186" s="84"/>
      <c r="M186" s="84"/>
      <c r="N186" s="92"/>
      <c r="T186" s="43"/>
      <c r="U186" s="26"/>
      <c r="W186" s="16" t="s">
        <v>100</v>
      </c>
      <c r="AA186" s="26"/>
      <c r="AB186" s="26"/>
    </row>
    <row r="187" spans="1:28" s="15" customFormat="1" ht="12" x14ac:dyDescent="0.2">
      <c r="A187" s="57"/>
      <c r="B187" s="30" t="s">
        <v>99</v>
      </c>
      <c r="C187" s="84" t="s">
        <v>97</v>
      </c>
      <c r="D187" s="84"/>
      <c r="E187" s="84"/>
      <c r="F187" s="44"/>
      <c r="G187" s="44"/>
      <c r="H187" s="44"/>
      <c r="I187" s="44"/>
      <c r="J187" s="56">
        <v>176.31</v>
      </c>
      <c r="K187" s="44" t="s">
        <v>111</v>
      </c>
      <c r="L187" s="56">
        <v>1013.78</v>
      </c>
      <c r="M187" s="44" t="s">
        <v>98</v>
      </c>
      <c r="N187" s="55">
        <v>18076</v>
      </c>
      <c r="T187" s="43"/>
      <c r="U187" s="26"/>
      <c r="X187" s="16" t="s">
        <v>97</v>
      </c>
      <c r="AA187" s="26"/>
      <c r="AB187" s="26"/>
    </row>
    <row r="188" spans="1:28" s="15" customFormat="1" ht="12" x14ac:dyDescent="0.2">
      <c r="A188" s="57"/>
      <c r="B188" s="30" t="s">
        <v>119</v>
      </c>
      <c r="C188" s="84" t="s">
        <v>117</v>
      </c>
      <c r="D188" s="84"/>
      <c r="E188" s="84"/>
      <c r="F188" s="44"/>
      <c r="G188" s="44"/>
      <c r="H188" s="44"/>
      <c r="I188" s="44"/>
      <c r="J188" s="56">
        <v>747.56</v>
      </c>
      <c r="K188" s="44" t="s">
        <v>111</v>
      </c>
      <c r="L188" s="56">
        <v>1444.06</v>
      </c>
      <c r="M188" s="44" t="s">
        <v>118</v>
      </c>
      <c r="N188" s="55">
        <v>11654</v>
      </c>
      <c r="T188" s="43"/>
      <c r="U188" s="26"/>
      <c r="X188" s="16" t="s">
        <v>117</v>
      </c>
      <c r="AA188" s="26"/>
      <c r="AB188" s="26"/>
    </row>
    <row r="189" spans="1:28" s="15" customFormat="1" ht="12" x14ac:dyDescent="0.2">
      <c r="A189" s="57"/>
      <c r="B189" s="30" t="s">
        <v>116</v>
      </c>
      <c r="C189" s="84" t="s">
        <v>115</v>
      </c>
      <c r="D189" s="84"/>
      <c r="E189" s="84"/>
      <c r="F189" s="44"/>
      <c r="G189" s="44"/>
      <c r="H189" s="44"/>
      <c r="I189" s="44"/>
      <c r="J189" s="56">
        <v>42.13</v>
      </c>
      <c r="K189" s="44" t="s">
        <v>111</v>
      </c>
      <c r="L189" s="56">
        <v>0</v>
      </c>
      <c r="M189" s="44" t="s">
        <v>98</v>
      </c>
      <c r="N189" s="55"/>
      <c r="T189" s="43"/>
      <c r="U189" s="26"/>
      <c r="X189" s="16" t="s">
        <v>115</v>
      </c>
      <c r="AA189" s="26"/>
      <c r="AB189" s="26"/>
    </row>
    <row r="190" spans="1:28" s="15" customFormat="1" ht="12" x14ac:dyDescent="0.2">
      <c r="A190" s="57"/>
      <c r="B190" s="30"/>
      <c r="C190" s="84" t="s">
        <v>89</v>
      </c>
      <c r="D190" s="84"/>
      <c r="E190" s="84"/>
      <c r="F190" s="44" t="s">
        <v>93</v>
      </c>
      <c r="G190" s="44" t="s">
        <v>583</v>
      </c>
      <c r="H190" s="44" t="s">
        <v>111</v>
      </c>
      <c r="I190" s="44" t="s">
        <v>582</v>
      </c>
      <c r="J190" s="56"/>
      <c r="K190" s="44"/>
      <c r="L190" s="56"/>
      <c r="M190" s="44"/>
      <c r="N190" s="55"/>
      <c r="T190" s="43"/>
      <c r="U190" s="26"/>
      <c r="Y190" s="16" t="s">
        <v>89</v>
      </c>
      <c r="AA190" s="26"/>
      <c r="AB190" s="26"/>
    </row>
    <row r="191" spans="1:28" s="15" customFormat="1" ht="12" x14ac:dyDescent="0.2">
      <c r="A191" s="57"/>
      <c r="B191" s="30"/>
      <c r="C191" s="84" t="s">
        <v>109</v>
      </c>
      <c r="D191" s="84"/>
      <c r="E191" s="84"/>
      <c r="F191" s="44" t="s">
        <v>93</v>
      </c>
      <c r="G191" s="44" t="s">
        <v>581</v>
      </c>
      <c r="H191" s="44" t="s">
        <v>111</v>
      </c>
      <c r="I191" s="44" t="s">
        <v>580</v>
      </c>
      <c r="J191" s="56"/>
      <c r="K191" s="44"/>
      <c r="L191" s="56"/>
      <c r="M191" s="44"/>
      <c r="N191" s="55"/>
      <c r="T191" s="43"/>
      <c r="U191" s="26"/>
      <c r="Y191" s="16" t="s">
        <v>109</v>
      </c>
      <c r="AA191" s="26"/>
      <c r="AB191" s="26"/>
    </row>
    <row r="192" spans="1:28" s="15" customFormat="1" ht="12" x14ac:dyDescent="0.2">
      <c r="A192" s="57"/>
      <c r="B192" s="30"/>
      <c r="C192" s="88" t="s">
        <v>88</v>
      </c>
      <c r="D192" s="88"/>
      <c r="E192" s="88"/>
      <c r="F192" s="53"/>
      <c r="G192" s="53"/>
      <c r="H192" s="53"/>
      <c r="I192" s="53"/>
      <c r="J192" s="59">
        <v>427.45</v>
      </c>
      <c r="K192" s="53"/>
      <c r="L192" s="59">
        <v>2457.84</v>
      </c>
      <c r="M192" s="53"/>
      <c r="N192" s="58"/>
      <c r="T192" s="43"/>
      <c r="U192" s="26"/>
      <c r="Z192" s="16" t="s">
        <v>88</v>
      </c>
      <c r="AA192" s="26"/>
      <c r="AB192" s="26"/>
    </row>
    <row r="193" spans="1:28" s="15" customFormat="1" ht="12" x14ac:dyDescent="0.2">
      <c r="A193" s="57"/>
      <c r="B193" s="30"/>
      <c r="C193" s="84" t="s">
        <v>87</v>
      </c>
      <c r="D193" s="84"/>
      <c r="E193" s="84"/>
      <c r="F193" s="44"/>
      <c r="G193" s="44"/>
      <c r="H193" s="44"/>
      <c r="I193" s="44"/>
      <c r="J193" s="56"/>
      <c r="K193" s="44"/>
      <c r="L193" s="56">
        <v>1013.78</v>
      </c>
      <c r="M193" s="44"/>
      <c r="N193" s="55">
        <v>18076</v>
      </c>
      <c r="T193" s="43"/>
      <c r="U193" s="26"/>
      <c r="Y193" s="16" t="s">
        <v>87</v>
      </c>
      <c r="AA193" s="26"/>
      <c r="AB193" s="26"/>
    </row>
    <row r="194" spans="1:28" s="15" customFormat="1" ht="33.75" x14ac:dyDescent="0.2">
      <c r="A194" s="57"/>
      <c r="B194" s="30" t="s">
        <v>278</v>
      </c>
      <c r="C194" s="84" t="s">
        <v>276</v>
      </c>
      <c r="D194" s="84"/>
      <c r="E194" s="84"/>
      <c r="F194" s="44" t="s">
        <v>82</v>
      </c>
      <c r="G194" s="44" t="s">
        <v>277</v>
      </c>
      <c r="H194" s="44"/>
      <c r="I194" s="44" t="s">
        <v>277</v>
      </c>
      <c r="J194" s="56"/>
      <c r="K194" s="44"/>
      <c r="L194" s="56">
        <v>1074.6099999999999</v>
      </c>
      <c r="M194" s="44"/>
      <c r="N194" s="55">
        <v>19161</v>
      </c>
      <c r="T194" s="43"/>
      <c r="U194" s="26"/>
      <c r="Y194" s="16" t="s">
        <v>276</v>
      </c>
      <c r="AA194" s="26"/>
      <c r="AB194" s="26"/>
    </row>
    <row r="195" spans="1:28" s="15" customFormat="1" ht="33.75" x14ac:dyDescent="0.2">
      <c r="A195" s="57"/>
      <c r="B195" s="30" t="s">
        <v>275</v>
      </c>
      <c r="C195" s="84" t="s">
        <v>273</v>
      </c>
      <c r="D195" s="84"/>
      <c r="E195" s="84"/>
      <c r="F195" s="44" t="s">
        <v>82</v>
      </c>
      <c r="G195" s="44" t="s">
        <v>274</v>
      </c>
      <c r="H195" s="44"/>
      <c r="I195" s="44" t="s">
        <v>274</v>
      </c>
      <c r="J195" s="56"/>
      <c r="K195" s="44"/>
      <c r="L195" s="56">
        <v>456.2</v>
      </c>
      <c r="M195" s="44"/>
      <c r="N195" s="55">
        <v>8134</v>
      </c>
      <c r="T195" s="43"/>
      <c r="U195" s="26"/>
      <c r="Y195" s="16" t="s">
        <v>273</v>
      </c>
      <c r="AA195" s="26"/>
      <c r="AB195" s="26"/>
    </row>
    <row r="196" spans="1:28" s="15" customFormat="1" ht="12" x14ac:dyDescent="0.2">
      <c r="A196" s="54"/>
      <c r="B196" s="24"/>
      <c r="C196" s="87" t="s">
        <v>79</v>
      </c>
      <c r="D196" s="87"/>
      <c r="E196" s="87"/>
      <c r="F196" s="49"/>
      <c r="G196" s="49"/>
      <c r="H196" s="49"/>
      <c r="I196" s="49"/>
      <c r="J196" s="50"/>
      <c r="K196" s="49"/>
      <c r="L196" s="50">
        <v>3988.65</v>
      </c>
      <c r="M196" s="53"/>
      <c r="N196" s="48">
        <v>57025</v>
      </c>
      <c r="T196" s="43"/>
      <c r="U196" s="26"/>
      <c r="AA196" s="26" t="s">
        <v>79</v>
      </c>
      <c r="AB196" s="26"/>
    </row>
    <row r="197" spans="1:28" s="15" customFormat="1" ht="56.25" x14ac:dyDescent="0.2">
      <c r="A197" s="52" t="s">
        <v>579</v>
      </c>
      <c r="B197" s="51" t="s">
        <v>578</v>
      </c>
      <c r="C197" s="87" t="s">
        <v>577</v>
      </c>
      <c r="D197" s="87"/>
      <c r="E197" s="87"/>
      <c r="F197" s="49" t="s">
        <v>285</v>
      </c>
      <c r="G197" s="49"/>
      <c r="H197" s="49"/>
      <c r="I197" s="49" t="s">
        <v>560</v>
      </c>
      <c r="J197" s="50"/>
      <c r="K197" s="49"/>
      <c r="L197" s="50"/>
      <c r="M197" s="49"/>
      <c r="N197" s="48"/>
      <c r="T197" s="43"/>
      <c r="U197" s="26" t="s">
        <v>577</v>
      </c>
      <c r="AA197" s="26"/>
      <c r="AB197" s="26"/>
    </row>
    <row r="198" spans="1:28" s="15" customFormat="1" ht="12" x14ac:dyDescent="0.2">
      <c r="A198" s="47"/>
      <c r="B198" s="46"/>
      <c r="C198" s="84" t="s">
        <v>558</v>
      </c>
      <c r="D198" s="84"/>
      <c r="E198" s="84"/>
      <c r="F198" s="84"/>
      <c r="G198" s="84"/>
      <c r="H198" s="84"/>
      <c r="I198" s="84"/>
      <c r="J198" s="84"/>
      <c r="K198" s="84"/>
      <c r="L198" s="84"/>
      <c r="M198" s="84"/>
      <c r="N198" s="92"/>
      <c r="T198" s="43"/>
      <c r="U198" s="26"/>
      <c r="V198" s="16" t="s">
        <v>558</v>
      </c>
      <c r="AA198" s="26"/>
      <c r="AB198" s="26"/>
    </row>
    <row r="199" spans="1:28" s="15" customFormat="1" ht="22.5" x14ac:dyDescent="0.2">
      <c r="A199" s="60"/>
      <c r="B199" s="30" t="s">
        <v>101</v>
      </c>
      <c r="C199" s="84" t="s">
        <v>100</v>
      </c>
      <c r="D199" s="84"/>
      <c r="E199" s="84"/>
      <c r="F199" s="84"/>
      <c r="G199" s="84"/>
      <c r="H199" s="84"/>
      <c r="I199" s="84"/>
      <c r="J199" s="84"/>
      <c r="K199" s="84"/>
      <c r="L199" s="84"/>
      <c r="M199" s="84"/>
      <c r="N199" s="92"/>
      <c r="T199" s="43"/>
      <c r="U199" s="26"/>
      <c r="W199" s="16" t="s">
        <v>100</v>
      </c>
      <c r="AA199" s="26"/>
      <c r="AB199" s="26"/>
    </row>
    <row r="200" spans="1:28" s="15" customFormat="1" ht="12" x14ac:dyDescent="0.2">
      <c r="A200" s="57"/>
      <c r="B200" s="30" t="s">
        <v>99</v>
      </c>
      <c r="C200" s="84" t="s">
        <v>97</v>
      </c>
      <c r="D200" s="84"/>
      <c r="E200" s="84"/>
      <c r="F200" s="44"/>
      <c r="G200" s="44"/>
      <c r="H200" s="44"/>
      <c r="I200" s="44"/>
      <c r="J200" s="56">
        <v>130.51</v>
      </c>
      <c r="K200" s="44" t="s">
        <v>111</v>
      </c>
      <c r="L200" s="56">
        <v>714.41</v>
      </c>
      <c r="M200" s="44" t="s">
        <v>98</v>
      </c>
      <c r="N200" s="55">
        <v>12738</v>
      </c>
      <c r="T200" s="43"/>
      <c r="U200" s="26"/>
      <c r="X200" s="16" t="s">
        <v>97</v>
      </c>
      <c r="AA200" s="26"/>
      <c r="AB200" s="26"/>
    </row>
    <row r="201" spans="1:28" s="15" customFormat="1" ht="12" x14ac:dyDescent="0.2">
      <c r="A201" s="57"/>
      <c r="B201" s="30" t="s">
        <v>119</v>
      </c>
      <c r="C201" s="84" t="s">
        <v>117</v>
      </c>
      <c r="D201" s="84"/>
      <c r="E201" s="84"/>
      <c r="F201" s="44"/>
      <c r="G201" s="44"/>
      <c r="H201" s="44"/>
      <c r="I201" s="44"/>
      <c r="J201" s="56">
        <v>9351.2999999999993</v>
      </c>
      <c r="K201" s="44" t="s">
        <v>111</v>
      </c>
      <c r="L201" s="56">
        <v>51189.02</v>
      </c>
      <c r="M201" s="44" t="s">
        <v>118</v>
      </c>
      <c r="N201" s="55">
        <v>413095</v>
      </c>
      <c r="T201" s="43"/>
      <c r="U201" s="26"/>
      <c r="X201" s="16" t="s">
        <v>117</v>
      </c>
      <c r="AA201" s="26"/>
      <c r="AB201" s="26"/>
    </row>
    <row r="202" spans="1:28" s="15" customFormat="1" ht="12" x14ac:dyDescent="0.2">
      <c r="A202" s="57"/>
      <c r="B202" s="30" t="s">
        <v>116</v>
      </c>
      <c r="C202" s="84" t="s">
        <v>115</v>
      </c>
      <c r="D202" s="84"/>
      <c r="E202" s="84"/>
      <c r="F202" s="44"/>
      <c r="G202" s="44"/>
      <c r="H202" s="44"/>
      <c r="I202" s="44"/>
      <c r="J202" s="56">
        <v>178.38</v>
      </c>
      <c r="K202" s="44" t="s">
        <v>111</v>
      </c>
      <c r="L202" s="56">
        <v>976.45</v>
      </c>
      <c r="M202" s="44" t="s">
        <v>98</v>
      </c>
      <c r="N202" s="55">
        <v>17410</v>
      </c>
      <c r="T202" s="43"/>
      <c r="U202" s="26"/>
      <c r="X202" s="16" t="s">
        <v>115</v>
      </c>
      <c r="AA202" s="26"/>
      <c r="AB202" s="26"/>
    </row>
    <row r="203" spans="1:28" s="15" customFormat="1" ht="12" x14ac:dyDescent="0.2">
      <c r="A203" s="57"/>
      <c r="B203" s="30" t="s">
        <v>96</v>
      </c>
      <c r="C203" s="84" t="s">
        <v>94</v>
      </c>
      <c r="D203" s="84"/>
      <c r="E203" s="84"/>
      <c r="F203" s="44"/>
      <c r="G203" s="44"/>
      <c r="H203" s="44"/>
      <c r="I203" s="44"/>
      <c r="J203" s="56">
        <v>4.76</v>
      </c>
      <c r="K203" s="44"/>
      <c r="L203" s="56">
        <v>22.66</v>
      </c>
      <c r="M203" s="44" t="s">
        <v>74</v>
      </c>
      <c r="N203" s="55">
        <v>98</v>
      </c>
      <c r="T203" s="43"/>
      <c r="U203" s="26"/>
      <c r="X203" s="16" t="s">
        <v>94</v>
      </c>
      <c r="AA203" s="26"/>
      <c r="AB203" s="26"/>
    </row>
    <row r="204" spans="1:28" s="15" customFormat="1" ht="12" x14ac:dyDescent="0.2">
      <c r="A204" s="57"/>
      <c r="B204" s="30"/>
      <c r="C204" s="84" t="s">
        <v>89</v>
      </c>
      <c r="D204" s="84"/>
      <c r="E204" s="84"/>
      <c r="F204" s="44" t="s">
        <v>93</v>
      </c>
      <c r="G204" s="44" t="s">
        <v>576</v>
      </c>
      <c r="H204" s="44" t="s">
        <v>111</v>
      </c>
      <c r="I204" s="44" t="s">
        <v>575</v>
      </c>
      <c r="J204" s="56"/>
      <c r="K204" s="44"/>
      <c r="L204" s="56"/>
      <c r="M204" s="44"/>
      <c r="N204" s="55"/>
      <c r="T204" s="43"/>
      <c r="U204" s="26"/>
      <c r="Y204" s="16" t="s">
        <v>89</v>
      </c>
      <c r="AA204" s="26"/>
      <c r="AB204" s="26"/>
    </row>
    <row r="205" spans="1:28" s="15" customFormat="1" ht="12" x14ac:dyDescent="0.2">
      <c r="A205" s="57"/>
      <c r="B205" s="30"/>
      <c r="C205" s="84" t="s">
        <v>109</v>
      </c>
      <c r="D205" s="84"/>
      <c r="E205" s="84"/>
      <c r="F205" s="44" t="s">
        <v>93</v>
      </c>
      <c r="G205" s="44" t="s">
        <v>574</v>
      </c>
      <c r="H205" s="44" t="s">
        <v>111</v>
      </c>
      <c r="I205" s="44" t="s">
        <v>573</v>
      </c>
      <c r="J205" s="56"/>
      <c r="K205" s="44"/>
      <c r="L205" s="56"/>
      <c r="M205" s="44"/>
      <c r="N205" s="55"/>
      <c r="T205" s="43"/>
      <c r="U205" s="26"/>
      <c r="Y205" s="16" t="s">
        <v>109</v>
      </c>
      <c r="AA205" s="26"/>
      <c r="AB205" s="26"/>
    </row>
    <row r="206" spans="1:28" s="15" customFormat="1" ht="12" x14ac:dyDescent="0.2">
      <c r="A206" s="57"/>
      <c r="B206" s="30"/>
      <c r="C206" s="88" t="s">
        <v>88</v>
      </c>
      <c r="D206" s="88"/>
      <c r="E206" s="88"/>
      <c r="F206" s="53"/>
      <c r="G206" s="53"/>
      <c r="H206" s="53"/>
      <c r="I206" s="53"/>
      <c r="J206" s="59">
        <v>9486.57</v>
      </c>
      <c r="K206" s="53"/>
      <c r="L206" s="59">
        <v>51926.09</v>
      </c>
      <c r="M206" s="53"/>
      <c r="N206" s="58"/>
      <c r="T206" s="43"/>
      <c r="U206" s="26"/>
      <c r="Z206" s="16" t="s">
        <v>88</v>
      </c>
      <c r="AA206" s="26"/>
      <c r="AB206" s="26"/>
    </row>
    <row r="207" spans="1:28" s="15" customFormat="1" ht="12" x14ac:dyDescent="0.2">
      <c r="A207" s="57"/>
      <c r="B207" s="30"/>
      <c r="C207" s="84" t="s">
        <v>87</v>
      </c>
      <c r="D207" s="84"/>
      <c r="E207" s="84"/>
      <c r="F207" s="44"/>
      <c r="G207" s="44"/>
      <c r="H207" s="44"/>
      <c r="I207" s="44"/>
      <c r="J207" s="56"/>
      <c r="K207" s="44"/>
      <c r="L207" s="56">
        <v>1690.86</v>
      </c>
      <c r="M207" s="44"/>
      <c r="N207" s="55">
        <v>30148</v>
      </c>
      <c r="T207" s="43"/>
      <c r="U207" s="26"/>
      <c r="Y207" s="16" t="s">
        <v>87</v>
      </c>
      <c r="AA207" s="26"/>
      <c r="AB207" s="26"/>
    </row>
    <row r="208" spans="1:28" s="15" customFormat="1" ht="33.75" x14ac:dyDescent="0.2">
      <c r="A208" s="57"/>
      <c r="B208" s="30" t="s">
        <v>278</v>
      </c>
      <c r="C208" s="84" t="s">
        <v>276</v>
      </c>
      <c r="D208" s="84"/>
      <c r="E208" s="84"/>
      <c r="F208" s="44" t="s">
        <v>82</v>
      </c>
      <c r="G208" s="44" t="s">
        <v>277</v>
      </c>
      <c r="H208" s="44"/>
      <c r="I208" s="44" t="s">
        <v>277</v>
      </c>
      <c r="J208" s="56"/>
      <c r="K208" s="44"/>
      <c r="L208" s="56">
        <v>1792.31</v>
      </c>
      <c r="M208" s="44"/>
      <c r="N208" s="55">
        <v>31957</v>
      </c>
      <c r="T208" s="43"/>
      <c r="U208" s="26"/>
      <c r="Y208" s="16" t="s">
        <v>276</v>
      </c>
      <c r="AA208" s="26"/>
      <c r="AB208" s="26"/>
    </row>
    <row r="209" spans="1:28" s="15" customFormat="1" ht="33.75" x14ac:dyDescent="0.2">
      <c r="A209" s="57"/>
      <c r="B209" s="30" t="s">
        <v>275</v>
      </c>
      <c r="C209" s="84" t="s">
        <v>273</v>
      </c>
      <c r="D209" s="84"/>
      <c r="E209" s="84"/>
      <c r="F209" s="44" t="s">
        <v>82</v>
      </c>
      <c r="G209" s="44" t="s">
        <v>274</v>
      </c>
      <c r="H209" s="44"/>
      <c r="I209" s="44" t="s">
        <v>274</v>
      </c>
      <c r="J209" s="56"/>
      <c r="K209" s="44"/>
      <c r="L209" s="56">
        <v>760.89</v>
      </c>
      <c r="M209" s="44"/>
      <c r="N209" s="55">
        <v>13567</v>
      </c>
      <c r="T209" s="43"/>
      <c r="U209" s="26"/>
      <c r="Y209" s="16" t="s">
        <v>273</v>
      </c>
      <c r="AA209" s="26"/>
      <c r="AB209" s="26"/>
    </row>
    <row r="210" spans="1:28" s="15" customFormat="1" ht="12" x14ac:dyDescent="0.2">
      <c r="A210" s="54"/>
      <c r="B210" s="24"/>
      <c r="C210" s="87" t="s">
        <v>79</v>
      </c>
      <c r="D210" s="87"/>
      <c r="E210" s="87"/>
      <c r="F210" s="49"/>
      <c r="G210" s="49"/>
      <c r="H210" s="49"/>
      <c r="I210" s="49"/>
      <c r="J210" s="50"/>
      <c r="K210" s="49"/>
      <c r="L210" s="50">
        <v>54479.29</v>
      </c>
      <c r="M210" s="53"/>
      <c r="N210" s="48">
        <v>471455</v>
      </c>
      <c r="T210" s="43"/>
      <c r="U210" s="26"/>
      <c r="AA210" s="26" t="s">
        <v>79</v>
      </c>
      <c r="AB210" s="26"/>
    </row>
    <row r="211" spans="1:28" s="15" customFormat="1" ht="12" x14ac:dyDescent="0.2">
      <c r="A211" s="52" t="s">
        <v>572</v>
      </c>
      <c r="B211" s="51" t="s">
        <v>571</v>
      </c>
      <c r="C211" s="87" t="s">
        <v>569</v>
      </c>
      <c r="D211" s="87"/>
      <c r="E211" s="87"/>
      <c r="F211" s="49" t="s">
        <v>76</v>
      </c>
      <c r="G211" s="49"/>
      <c r="H211" s="49"/>
      <c r="I211" s="49" t="s">
        <v>570</v>
      </c>
      <c r="J211" s="50">
        <v>1180</v>
      </c>
      <c r="K211" s="49"/>
      <c r="L211" s="50">
        <v>6402.68</v>
      </c>
      <c r="M211" s="49" t="s">
        <v>74</v>
      </c>
      <c r="N211" s="48">
        <v>27660</v>
      </c>
      <c r="T211" s="43"/>
      <c r="U211" s="26" t="s">
        <v>569</v>
      </c>
      <c r="AA211" s="26"/>
      <c r="AB211" s="26"/>
    </row>
    <row r="212" spans="1:28" s="15" customFormat="1" ht="12" x14ac:dyDescent="0.2">
      <c r="A212" s="47"/>
      <c r="B212" s="46"/>
      <c r="C212" s="84" t="s">
        <v>568</v>
      </c>
      <c r="D212" s="84"/>
      <c r="E212" s="84"/>
      <c r="F212" s="84"/>
      <c r="G212" s="84"/>
      <c r="H212" s="84"/>
      <c r="I212" s="84"/>
      <c r="J212" s="84"/>
      <c r="K212" s="84"/>
      <c r="L212" s="84"/>
      <c r="M212" s="84"/>
      <c r="N212" s="92"/>
      <c r="T212" s="43"/>
      <c r="U212" s="26"/>
      <c r="V212" s="16" t="s">
        <v>568</v>
      </c>
      <c r="AA212" s="26"/>
      <c r="AB212" s="26"/>
    </row>
    <row r="213" spans="1:28" s="15" customFormat="1" ht="22.5" x14ac:dyDescent="0.2">
      <c r="A213" s="52" t="s">
        <v>567</v>
      </c>
      <c r="B213" s="51" t="s">
        <v>566</v>
      </c>
      <c r="C213" s="87" t="s">
        <v>564</v>
      </c>
      <c r="D213" s="87"/>
      <c r="E213" s="87"/>
      <c r="F213" s="49" t="s">
        <v>76</v>
      </c>
      <c r="G213" s="49"/>
      <c r="H213" s="49"/>
      <c r="I213" s="49" t="s">
        <v>565</v>
      </c>
      <c r="J213" s="50">
        <v>75642.27</v>
      </c>
      <c r="K213" s="49"/>
      <c r="L213" s="50">
        <v>72011.44</v>
      </c>
      <c r="M213" s="49" t="s">
        <v>74</v>
      </c>
      <c r="N213" s="48">
        <v>311089</v>
      </c>
      <c r="T213" s="43"/>
      <c r="U213" s="26" t="s">
        <v>564</v>
      </c>
      <c r="AA213" s="26"/>
      <c r="AB213" s="26"/>
    </row>
    <row r="214" spans="1:28" s="15" customFormat="1" ht="12" x14ac:dyDescent="0.2">
      <c r="A214" s="47"/>
      <c r="B214" s="46"/>
      <c r="C214" s="84" t="s">
        <v>563</v>
      </c>
      <c r="D214" s="84"/>
      <c r="E214" s="84"/>
      <c r="F214" s="84"/>
      <c r="G214" s="84"/>
      <c r="H214" s="84"/>
      <c r="I214" s="84"/>
      <c r="J214" s="84"/>
      <c r="K214" s="84"/>
      <c r="L214" s="84"/>
      <c r="M214" s="84"/>
      <c r="N214" s="92"/>
      <c r="T214" s="43"/>
      <c r="U214" s="26"/>
      <c r="V214" s="16" t="s">
        <v>563</v>
      </c>
      <c r="AA214" s="26"/>
      <c r="AB214" s="26"/>
    </row>
    <row r="215" spans="1:28" s="15" customFormat="1" ht="123.75" x14ac:dyDescent="0.2">
      <c r="A215" s="52" t="s">
        <v>562</v>
      </c>
      <c r="B215" s="51" t="s">
        <v>561</v>
      </c>
      <c r="C215" s="87" t="s">
        <v>559</v>
      </c>
      <c r="D215" s="87"/>
      <c r="E215" s="87"/>
      <c r="F215" s="49" t="s">
        <v>285</v>
      </c>
      <c r="G215" s="49"/>
      <c r="H215" s="49"/>
      <c r="I215" s="49" t="s">
        <v>560</v>
      </c>
      <c r="J215" s="50"/>
      <c r="K215" s="49"/>
      <c r="L215" s="50"/>
      <c r="M215" s="49"/>
      <c r="N215" s="48"/>
      <c r="T215" s="43"/>
      <c r="U215" s="26" t="s">
        <v>559</v>
      </c>
      <c r="AA215" s="26"/>
      <c r="AB215" s="26"/>
    </row>
    <row r="216" spans="1:28" s="15" customFormat="1" ht="12" x14ac:dyDescent="0.2">
      <c r="A216" s="47"/>
      <c r="B216" s="46"/>
      <c r="C216" s="84" t="s">
        <v>558</v>
      </c>
      <c r="D216" s="84"/>
      <c r="E216" s="84"/>
      <c r="F216" s="84"/>
      <c r="G216" s="84"/>
      <c r="H216" s="84"/>
      <c r="I216" s="84"/>
      <c r="J216" s="84"/>
      <c r="K216" s="84"/>
      <c r="L216" s="84"/>
      <c r="M216" s="84"/>
      <c r="N216" s="92"/>
      <c r="T216" s="43"/>
      <c r="U216" s="26"/>
      <c r="V216" s="16" t="s">
        <v>558</v>
      </c>
      <c r="AA216" s="26"/>
      <c r="AB216" s="26"/>
    </row>
    <row r="217" spans="1:28" s="15" customFormat="1" ht="22.5" x14ac:dyDescent="0.2">
      <c r="A217" s="60"/>
      <c r="B217" s="30"/>
      <c r="C217" s="84" t="s">
        <v>557</v>
      </c>
      <c r="D217" s="84"/>
      <c r="E217" s="84"/>
      <c r="F217" s="84"/>
      <c r="G217" s="84"/>
      <c r="H217" s="84"/>
      <c r="I217" s="84"/>
      <c r="J217" s="84"/>
      <c r="K217" s="84"/>
      <c r="L217" s="84"/>
      <c r="M217" s="84"/>
      <c r="N217" s="92"/>
      <c r="T217" s="43"/>
      <c r="U217" s="26"/>
      <c r="W217" s="16" t="s">
        <v>557</v>
      </c>
      <c r="AA217" s="26"/>
      <c r="AB217" s="26"/>
    </row>
    <row r="218" spans="1:28" s="15" customFormat="1" ht="22.5" x14ac:dyDescent="0.2">
      <c r="A218" s="60"/>
      <c r="B218" s="30" t="s">
        <v>101</v>
      </c>
      <c r="C218" s="84" t="s">
        <v>100</v>
      </c>
      <c r="D218" s="84"/>
      <c r="E218" s="84"/>
      <c r="F218" s="84"/>
      <c r="G218" s="84"/>
      <c r="H218" s="84"/>
      <c r="I218" s="84"/>
      <c r="J218" s="84"/>
      <c r="K218" s="84"/>
      <c r="L218" s="84"/>
      <c r="M218" s="84"/>
      <c r="N218" s="92"/>
      <c r="T218" s="43"/>
      <c r="U218" s="26"/>
      <c r="W218" s="16" t="s">
        <v>100</v>
      </c>
      <c r="AA218" s="26"/>
      <c r="AB218" s="26"/>
    </row>
    <row r="219" spans="1:28" s="15" customFormat="1" ht="12" x14ac:dyDescent="0.2">
      <c r="A219" s="57"/>
      <c r="B219" s="30" t="s">
        <v>99</v>
      </c>
      <c r="C219" s="84" t="s">
        <v>97</v>
      </c>
      <c r="D219" s="84"/>
      <c r="E219" s="84"/>
      <c r="F219" s="44"/>
      <c r="G219" s="44"/>
      <c r="H219" s="44"/>
      <c r="I219" s="44"/>
      <c r="J219" s="56">
        <v>1064.79</v>
      </c>
      <c r="K219" s="44" t="s">
        <v>552</v>
      </c>
      <c r="L219" s="56">
        <v>1614.54</v>
      </c>
      <c r="M219" s="44" t="s">
        <v>98</v>
      </c>
      <c r="N219" s="55">
        <v>28787</v>
      </c>
      <c r="T219" s="43"/>
      <c r="U219" s="26"/>
      <c r="X219" s="16" t="s">
        <v>97</v>
      </c>
      <c r="AA219" s="26"/>
      <c r="AB219" s="26"/>
    </row>
    <row r="220" spans="1:28" s="15" customFormat="1" ht="12" x14ac:dyDescent="0.2">
      <c r="A220" s="57"/>
      <c r="B220" s="30" t="s">
        <v>119</v>
      </c>
      <c r="C220" s="84" t="s">
        <v>117</v>
      </c>
      <c r="D220" s="84"/>
      <c r="E220" s="84"/>
      <c r="F220" s="44"/>
      <c r="G220" s="44"/>
      <c r="H220" s="44"/>
      <c r="I220" s="44"/>
      <c r="J220" s="56">
        <v>39540.959999999999</v>
      </c>
      <c r="K220" s="44" t="s">
        <v>552</v>
      </c>
      <c r="L220" s="56">
        <v>58736.77</v>
      </c>
      <c r="M220" s="44" t="s">
        <v>118</v>
      </c>
      <c r="N220" s="55">
        <v>474006</v>
      </c>
      <c r="T220" s="43"/>
      <c r="U220" s="26"/>
      <c r="X220" s="16" t="s">
        <v>117</v>
      </c>
      <c r="AA220" s="26"/>
      <c r="AB220" s="26"/>
    </row>
    <row r="221" spans="1:28" s="15" customFormat="1" ht="12" x14ac:dyDescent="0.2">
      <c r="A221" s="57"/>
      <c r="B221" s="30" t="s">
        <v>116</v>
      </c>
      <c r="C221" s="84" t="s">
        <v>115</v>
      </c>
      <c r="D221" s="84"/>
      <c r="E221" s="84"/>
      <c r="F221" s="44"/>
      <c r="G221" s="44"/>
      <c r="H221" s="44"/>
      <c r="I221" s="44"/>
      <c r="J221" s="56">
        <v>1162.8399999999999</v>
      </c>
      <c r="K221" s="44" t="s">
        <v>552</v>
      </c>
      <c r="L221" s="56">
        <v>1763.21</v>
      </c>
      <c r="M221" s="44" t="s">
        <v>98</v>
      </c>
      <c r="N221" s="55">
        <v>31438</v>
      </c>
      <c r="T221" s="43"/>
      <c r="U221" s="26"/>
      <c r="X221" s="16" t="s">
        <v>115</v>
      </c>
      <c r="AA221" s="26"/>
      <c r="AB221" s="26"/>
    </row>
    <row r="222" spans="1:28" s="15" customFormat="1" ht="12" x14ac:dyDescent="0.2">
      <c r="A222" s="57"/>
      <c r="B222" s="30" t="s">
        <v>96</v>
      </c>
      <c r="C222" s="84" t="s">
        <v>94</v>
      </c>
      <c r="D222" s="84"/>
      <c r="E222" s="84"/>
      <c r="F222" s="44"/>
      <c r="G222" s="44"/>
      <c r="H222" s="44"/>
      <c r="I222" s="44"/>
      <c r="J222" s="56">
        <v>687.35</v>
      </c>
      <c r="K222" s="44" t="s">
        <v>556</v>
      </c>
      <c r="L222" s="56">
        <v>51.01</v>
      </c>
      <c r="M222" s="44" t="s">
        <v>74</v>
      </c>
      <c r="N222" s="55">
        <v>220</v>
      </c>
      <c r="T222" s="43"/>
      <c r="U222" s="26"/>
      <c r="X222" s="16" t="s">
        <v>94</v>
      </c>
      <c r="AA222" s="26"/>
      <c r="AB222" s="26"/>
    </row>
    <row r="223" spans="1:28" s="15" customFormat="1" ht="22.5" x14ac:dyDescent="0.2">
      <c r="A223" s="57"/>
      <c r="B223" s="30"/>
      <c r="C223" s="84" t="s">
        <v>89</v>
      </c>
      <c r="D223" s="84"/>
      <c r="E223" s="84"/>
      <c r="F223" s="44" t="s">
        <v>93</v>
      </c>
      <c r="G223" s="44" t="s">
        <v>555</v>
      </c>
      <c r="H223" s="44" t="s">
        <v>552</v>
      </c>
      <c r="I223" s="44" t="s">
        <v>554</v>
      </c>
      <c r="J223" s="56"/>
      <c r="K223" s="44"/>
      <c r="L223" s="56"/>
      <c r="M223" s="44"/>
      <c r="N223" s="55"/>
      <c r="T223" s="43"/>
      <c r="U223" s="26"/>
      <c r="Y223" s="16" t="s">
        <v>89</v>
      </c>
      <c r="AA223" s="26"/>
      <c r="AB223" s="26"/>
    </row>
    <row r="224" spans="1:28" s="15" customFormat="1" ht="22.5" x14ac:dyDescent="0.2">
      <c r="A224" s="57"/>
      <c r="B224" s="30"/>
      <c r="C224" s="84" t="s">
        <v>109</v>
      </c>
      <c r="D224" s="84"/>
      <c r="E224" s="84"/>
      <c r="F224" s="44" t="s">
        <v>93</v>
      </c>
      <c r="G224" s="44" t="s">
        <v>553</v>
      </c>
      <c r="H224" s="44" t="s">
        <v>552</v>
      </c>
      <c r="I224" s="44" t="s">
        <v>551</v>
      </c>
      <c r="J224" s="56"/>
      <c r="K224" s="44"/>
      <c r="L224" s="56"/>
      <c r="M224" s="44"/>
      <c r="N224" s="55"/>
      <c r="T224" s="43"/>
      <c r="U224" s="26"/>
      <c r="Y224" s="16" t="s">
        <v>109</v>
      </c>
      <c r="AA224" s="26"/>
      <c r="AB224" s="26"/>
    </row>
    <row r="225" spans="1:28" s="15" customFormat="1" ht="12" x14ac:dyDescent="0.2">
      <c r="A225" s="57"/>
      <c r="B225" s="30"/>
      <c r="C225" s="88" t="s">
        <v>88</v>
      </c>
      <c r="D225" s="88"/>
      <c r="E225" s="88"/>
      <c r="F225" s="53"/>
      <c r="G225" s="53"/>
      <c r="H225" s="53"/>
      <c r="I225" s="53"/>
      <c r="J225" s="59">
        <v>39840.44</v>
      </c>
      <c r="K225" s="53"/>
      <c r="L225" s="59">
        <v>60402.32</v>
      </c>
      <c r="M225" s="53"/>
      <c r="N225" s="58"/>
      <c r="T225" s="43"/>
      <c r="U225" s="26"/>
      <c r="Z225" s="16" t="s">
        <v>88</v>
      </c>
      <c r="AA225" s="26"/>
      <c r="AB225" s="26"/>
    </row>
    <row r="226" spans="1:28" s="15" customFormat="1" ht="12" x14ac:dyDescent="0.2">
      <c r="A226" s="57"/>
      <c r="B226" s="30"/>
      <c r="C226" s="84" t="s">
        <v>87</v>
      </c>
      <c r="D226" s="84"/>
      <c r="E226" s="84"/>
      <c r="F226" s="44"/>
      <c r="G226" s="44"/>
      <c r="H226" s="44"/>
      <c r="I226" s="44"/>
      <c r="J226" s="56"/>
      <c r="K226" s="44"/>
      <c r="L226" s="56">
        <v>3377.75</v>
      </c>
      <c r="M226" s="44"/>
      <c r="N226" s="55">
        <v>60225</v>
      </c>
      <c r="T226" s="43"/>
      <c r="U226" s="26"/>
      <c r="Y226" s="16" t="s">
        <v>87</v>
      </c>
      <c r="AA226" s="26"/>
      <c r="AB226" s="26"/>
    </row>
    <row r="227" spans="1:28" s="15" customFormat="1" ht="33.75" x14ac:dyDescent="0.2">
      <c r="A227" s="57"/>
      <c r="B227" s="30" t="s">
        <v>278</v>
      </c>
      <c r="C227" s="84" t="s">
        <v>276</v>
      </c>
      <c r="D227" s="84"/>
      <c r="E227" s="84"/>
      <c r="F227" s="44" t="s">
        <v>82</v>
      </c>
      <c r="G227" s="44" t="s">
        <v>277</v>
      </c>
      <c r="H227" s="44"/>
      <c r="I227" s="44" t="s">
        <v>277</v>
      </c>
      <c r="J227" s="56"/>
      <c r="K227" s="44"/>
      <c r="L227" s="56">
        <v>3580.42</v>
      </c>
      <c r="M227" s="44"/>
      <c r="N227" s="55">
        <v>63839</v>
      </c>
      <c r="T227" s="43"/>
      <c r="U227" s="26"/>
      <c r="Y227" s="16" t="s">
        <v>276</v>
      </c>
      <c r="AA227" s="26"/>
      <c r="AB227" s="26"/>
    </row>
    <row r="228" spans="1:28" s="15" customFormat="1" ht="33.75" x14ac:dyDescent="0.2">
      <c r="A228" s="57"/>
      <c r="B228" s="30" t="s">
        <v>275</v>
      </c>
      <c r="C228" s="84" t="s">
        <v>273</v>
      </c>
      <c r="D228" s="84"/>
      <c r="E228" s="84"/>
      <c r="F228" s="44" t="s">
        <v>82</v>
      </c>
      <c r="G228" s="44" t="s">
        <v>274</v>
      </c>
      <c r="H228" s="44"/>
      <c r="I228" s="44" t="s">
        <v>274</v>
      </c>
      <c r="J228" s="56"/>
      <c r="K228" s="44"/>
      <c r="L228" s="56">
        <v>1519.99</v>
      </c>
      <c r="M228" s="44"/>
      <c r="N228" s="55">
        <v>27101</v>
      </c>
      <c r="T228" s="43"/>
      <c r="U228" s="26"/>
      <c r="Y228" s="16" t="s">
        <v>273</v>
      </c>
      <c r="AA228" s="26"/>
      <c r="AB228" s="26"/>
    </row>
    <row r="229" spans="1:28" s="15" customFormat="1" ht="12" x14ac:dyDescent="0.2">
      <c r="A229" s="54"/>
      <c r="B229" s="24"/>
      <c r="C229" s="87" t="s">
        <v>79</v>
      </c>
      <c r="D229" s="87"/>
      <c r="E229" s="87"/>
      <c r="F229" s="49"/>
      <c r="G229" s="49"/>
      <c r="H229" s="49"/>
      <c r="I229" s="49"/>
      <c r="J229" s="50"/>
      <c r="K229" s="49"/>
      <c r="L229" s="50">
        <v>65502.73</v>
      </c>
      <c r="M229" s="53"/>
      <c r="N229" s="48">
        <v>593953</v>
      </c>
      <c r="T229" s="43"/>
      <c r="U229" s="26"/>
      <c r="AA229" s="26" t="s">
        <v>79</v>
      </c>
      <c r="AB229" s="26"/>
    </row>
    <row r="230" spans="1:28" s="15" customFormat="1" ht="56.25" x14ac:dyDescent="0.2">
      <c r="A230" s="52" t="s">
        <v>550</v>
      </c>
      <c r="B230" s="51" t="s">
        <v>531</v>
      </c>
      <c r="C230" s="87" t="s">
        <v>529</v>
      </c>
      <c r="D230" s="87"/>
      <c r="E230" s="87"/>
      <c r="F230" s="49" t="s">
        <v>202</v>
      </c>
      <c r="G230" s="49"/>
      <c r="H230" s="49"/>
      <c r="I230" s="49" t="s">
        <v>549</v>
      </c>
      <c r="J230" s="50">
        <v>637.24</v>
      </c>
      <c r="K230" s="49"/>
      <c r="L230" s="50">
        <v>71618.75</v>
      </c>
      <c r="M230" s="49" t="s">
        <v>74</v>
      </c>
      <c r="N230" s="48">
        <v>309393</v>
      </c>
      <c r="T230" s="43"/>
      <c r="U230" s="26" t="s">
        <v>529</v>
      </c>
      <c r="AA230" s="26"/>
      <c r="AB230" s="26"/>
    </row>
    <row r="231" spans="1:28" s="15" customFormat="1" ht="12" x14ac:dyDescent="0.2">
      <c r="A231" s="47"/>
      <c r="B231" s="46"/>
      <c r="C231" s="84" t="s">
        <v>548</v>
      </c>
      <c r="D231" s="84"/>
      <c r="E231" s="84"/>
      <c r="F231" s="84"/>
      <c r="G231" s="84"/>
      <c r="H231" s="84"/>
      <c r="I231" s="84"/>
      <c r="J231" s="84"/>
      <c r="K231" s="84"/>
      <c r="L231" s="84"/>
      <c r="M231" s="84"/>
      <c r="N231" s="92"/>
      <c r="T231" s="43"/>
      <c r="U231" s="26"/>
      <c r="V231" s="16" t="s">
        <v>548</v>
      </c>
      <c r="AA231" s="26"/>
      <c r="AB231" s="26"/>
    </row>
    <row r="232" spans="1:28" s="15" customFormat="1" ht="45" x14ac:dyDescent="0.2">
      <c r="A232" s="52" t="s">
        <v>547</v>
      </c>
      <c r="B232" s="51" t="s">
        <v>526</v>
      </c>
      <c r="C232" s="87" t="s">
        <v>525</v>
      </c>
      <c r="D232" s="87"/>
      <c r="E232" s="87"/>
      <c r="F232" s="49" t="s">
        <v>429</v>
      </c>
      <c r="G232" s="49"/>
      <c r="H232" s="49"/>
      <c r="I232" s="49" t="s">
        <v>288</v>
      </c>
      <c r="J232" s="50"/>
      <c r="K232" s="49"/>
      <c r="L232" s="50"/>
      <c r="M232" s="49"/>
      <c r="N232" s="48"/>
      <c r="T232" s="43"/>
      <c r="U232" s="26" t="s">
        <v>525</v>
      </c>
      <c r="AA232" s="26"/>
      <c r="AB232" s="26"/>
    </row>
    <row r="233" spans="1:28" s="15" customFormat="1" ht="12" x14ac:dyDescent="0.2">
      <c r="A233" s="47"/>
      <c r="B233" s="46"/>
      <c r="C233" s="84" t="s">
        <v>546</v>
      </c>
      <c r="D233" s="84"/>
      <c r="E233" s="84"/>
      <c r="F233" s="84"/>
      <c r="G233" s="84"/>
      <c r="H233" s="84"/>
      <c r="I233" s="84"/>
      <c r="J233" s="84"/>
      <c r="K233" s="84"/>
      <c r="L233" s="84"/>
      <c r="M233" s="84"/>
      <c r="N233" s="92"/>
      <c r="T233" s="43"/>
      <c r="U233" s="26"/>
      <c r="V233" s="16" t="s">
        <v>546</v>
      </c>
      <c r="AA233" s="26"/>
      <c r="AB233" s="26"/>
    </row>
    <row r="234" spans="1:28" s="15" customFormat="1" ht="22.5" x14ac:dyDescent="0.2">
      <c r="A234" s="60"/>
      <c r="B234" s="30" t="s">
        <v>101</v>
      </c>
      <c r="C234" s="84" t="s">
        <v>100</v>
      </c>
      <c r="D234" s="84"/>
      <c r="E234" s="84"/>
      <c r="F234" s="84"/>
      <c r="G234" s="84"/>
      <c r="H234" s="84"/>
      <c r="I234" s="84"/>
      <c r="J234" s="84"/>
      <c r="K234" s="84"/>
      <c r="L234" s="84"/>
      <c r="M234" s="84"/>
      <c r="N234" s="92"/>
      <c r="T234" s="43"/>
      <c r="U234" s="26"/>
      <c r="W234" s="16" t="s">
        <v>100</v>
      </c>
      <c r="AA234" s="26"/>
      <c r="AB234" s="26"/>
    </row>
    <row r="235" spans="1:28" s="15" customFormat="1" ht="12" x14ac:dyDescent="0.2">
      <c r="A235" s="57"/>
      <c r="B235" s="30" t="s">
        <v>99</v>
      </c>
      <c r="C235" s="84" t="s">
        <v>97</v>
      </c>
      <c r="D235" s="84"/>
      <c r="E235" s="84"/>
      <c r="F235" s="44"/>
      <c r="G235" s="44"/>
      <c r="H235" s="44"/>
      <c r="I235" s="44"/>
      <c r="J235" s="56">
        <v>27.76</v>
      </c>
      <c r="K235" s="44" t="s">
        <v>111</v>
      </c>
      <c r="L235" s="56">
        <v>223.47</v>
      </c>
      <c r="M235" s="44" t="s">
        <v>98</v>
      </c>
      <c r="N235" s="55">
        <v>3984</v>
      </c>
      <c r="T235" s="43"/>
      <c r="U235" s="26"/>
      <c r="X235" s="16" t="s">
        <v>97</v>
      </c>
      <c r="AA235" s="26"/>
      <c r="AB235" s="26"/>
    </row>
    <row r="236" spans="1:28" s="15" customFormat="1" ht="12" x14ac:dyDescent="0.2">
      <c r="A236" s="57"/>
      <c r="B236" s="30" t="s">
        <v>119</v>
      </c>
      <c r="C236" s="84" t="s">
        <v>117</v>
      </c>
      <c r="D236" s="84"/>
      <c r="E236" s="84"/>
      <c r="F236" s="44"/>
      <c r="G236" s="44"/>
      <c r="H236" s="44"/>
      <c r="I236" s="44"/>
      <c r="J236" s="56">
        <v>28.74</v>
      </c>
      <c r="K236" s="44" t="s">
        <v>111</v>
      </c>
      <c r="L236" s="56">
        <v>231.36</v>
      </c>
      <c r="M236" s="44" t="s">
        <v>118</v>
      </c>
      <c r="N236" s="55">
        <v>1867</v>
      </c>
      <c r="T236" s="43"/>
      <c r="U236" s="26"/>
      <c r="X236" s="16" t="s">
        <v>117</v>
      </c>
      <c r="AA236" s="26"/>
      <c r="AB236" s="26"/>
    </row>
    <row r="237" spans="1:28" s="15" customFormat="1" ht="12" x14ac:dyDescent="0.2">
      <c r="A237" s="57"/>
      <c r="B237" s="30" t="s">
        <v>96</v>
      </c>
      <c r="C237" s="84" t="s">
        <v>94</v>
      </c>
      <c r="D237" s="84"/>
      <c r="E237" s="84"/>
      <c r="F237" s="44"/>
      <c r="G237" s="44"/>
      <c r="H237" s="44"/>
      <c r="I237" s="44"/>
      <c r="J237" s="56">
        <v>257.32</v>
      </c>
      <c r="K237" s="44"/>
      <c r="L237" s="56">
        <v>44.24</v>
      </c>
      <c r="M237" s="44" t="s">
        <v>74</v>
      </c>
      <c r="N237" s="55">
        <v>191</v>
      </c>
      <c r="T237" s="43"/>
      <c r="U237" s="26"/>
      <c r="X237" s="16" t="s">
        <v>94</v>
      </c>
      <c r="AA237" s="26"/>
      <c r="AB237" s="26"/>
    </row>
    <row r="238" spans="1:28" s="15" customFormat="1" ht="12" x14ac:dyDescent="0.2">
      <c r="A238" s="57"/>
      <c r="B238" s="30"/>
      <c r="C238" s="84" t="s">
        <v>89</v>
      </c>
      <c r="D238" s="84"/>
      <c r="E238" s="84"/>
      <c r="F238" s="44" t="s">
        <v>93</v>
      </c>
      <c r="G238" s="44" t="s">
        <v>524</v>
      </c>
      <c r="H238" s="44" t="s">
        <v>111</v>
      </c>
      <c r="I238" s="44" t="s">
        <v>545</v>
      </c>
      <c r="J238" s="56"/>
      <c r="K238" s="44"/>
      <c r="L238" s="56"/>
      <c r="M238" s="44"/>
      <c r="N238" s="55"/>
      <c r="T238" s="43"/>
      <c r="U238" s="26"/>
      <c r="Y238" s="16" t="s">
        <v>89</v>
      </c>
      <c r="AA238" s="26"/>
      <c r="AB238" s="26"/>
    </row>
    <row r="239" spans="1:28" s="15" customFormat="1" ht="12" x14ac:dyDescent="0.2">
      <c r="A239" s="57"/>
      <c r="B239" s="30"/>
      <c r="C239" s="88" t="s">
        <v>88</v>
      </c>
      <c r="D239" s="88"/>
      <c r="E239" s="88"/>
      <c r="F239" s="53"/>
      <c r="G239" s="53"/>
      <c r="H239" s="53"/>
      <c r="I239" s="53"/>
      <c r="J239" s="59">
        <v>62.82</v>
      </c>
      <c r="K239" s="53"/>
      <c r="L239" s="59">
        <v>499.07</v>
      </c>
      <c r="M239" s="53"/>
      <c r="N239" s="58"/>
      <c r="T239" s="43"/>
      <c r="U239" s="26"/>
      <c r="Z239" s="16" t="s">
        <v>88</v>
      </c>
      <c r="AA239" s="26"/>
      <c r="AB239" s="26"/>
    </row>
    <row r="240" spans="1:28" s="15" customFormat="1" ht="12" x14ac:dyDescent="0.2">
      <c r="A240" s="57"/>
      <c r="B240" s="30"/>
      <c r="C240" s="84" t="s">
        <v>87</v>
      </c>
      <c r="D240" s="84"/>
      <c r="E240" s="84"/>
      <c r="F240" s="44"/>
      <c r="G240" s="44"/>
      <c r="H240" s="44"/>
      <c r="I240" s="44"/>
      <c r="J240" s="56"/>
      <c r="K240" s="44"/>
      <c r="L240" s="56">
        <v>223.47</v>
      </c>
      <c r="M240" s="44"/>
      <c r="N240" s="55">
        <v>3984</v>
      </c>
      <c r="T240" s="43"/>
      <c r="U240" s="26"/>
      <c r="Y240" s="16" t="s">
        <v>87</v>
      </c>
      <c r="AA240" s="26"/>
      <c r="AB240" s="26"/>
    </row>
    <row r="241" spans="1:28" s="15" customFormat="1" ht="33.75" x14ac:dyDescent="0.2">
      <c r="A241" s="57"/>
      <c r="B241" s="30" t="s">
        <v>253</v>
      </c>
      <c r="C241" s="84" t="s">
        <v>251</v>
      </c>
      <c r="D241" s="84"/>
      <c r="E241" s="84"/>
      <c r="F241" s="44" t="s">
        <v>82</v>
      </c>
      <c r="G241" s="44" t="s">
        <v>252</v>
      </c>
      <c r="H241" s="44"/>
      <c r="I241" s="44" t="s">
        <v>252</v>
      </c>
      <c r="J241" s="56"/>
      <c r="K241" s="44"/>
      <c r="L241" s="56">
        <v>261.45999999999998</v>
      </c>
      <c r="M241" s="44"/>
      <c r="N241" s="55">
        <v>4661</v>
      </c>
      <c r="T241" s="43"/>
      <c r="U241" s="26"/>
      <c r="Y241" s="16" t="s">
        <v>251</v>
      </c>
      <c r="AA241" s="26"/>
      <c r="AB241" s="26"/>
    </row>
    <row r="242" spans="1:28" s="15" customFormat="1" ht="33.75" x14ac:dyDescent="0.2">
      <c r="A242" s="57"/>
      <c r="B242" s="30" t="s">
        <v>250</v>
      </c>
      <c r="C242" s="84" t="s">
        <v>248</v>
      </c>
      <c r="D242" s="84"/>
      <c r="E242" s="84"/>
      <c r="F242" s="44" t="s">
        <v>82</v>
      </c>
      <c r="G242" s="44" t="s">
        <v>249</v>
      </c>
      <c r="H242" s="44"/>
      <c r="I242" s="44" t="s">
        <v>249</v>
      </c>
      <c r="J242" s="56"/>
      <c r="K242" s="44"/>
      <c r="L242" s="56">
        <v>165.37</v>
      </c>
      <c r="M242" s="44"/>
      <c r="N242" s="55">
        <v>2948</v>
      </c>
      <c r="T242" s="43"/>
      <c r="U242" s="26"/>
      <c r="Y242" s="16" t="s">
        <v>248</v>
      </c>
      <c r="AA242" s="26"/>
      <c r="AB242" s="26"/>
    </row>
    <row r="243" spans="1:28" s="15" customFormat="1" ht="12" x14ac:dyDescent="0.2">
      <c r="A243" s="54"/>
      <c r="B243" s="24"/>
      <c r="C243" s="87" t="s">
        <v>79</v>
      </c>
      <c r="D243" s="87"/>
      <c r="E243" s="87"/>
      <c r="F243" s="49"/>
      <c r="G243" s="49"/>
      <c r="H243" s="49"/>
      <c r="I243" s="49"/>
      <c r="J243" s="50"/>
      <c r="K243" s="49"/>
      <c r="L243" s="50">
        <v>925.9</v>
      </c>
      <c r="M243" s="53"/>
      <c r="N243" s="48">
        <v>13651</v>
      </c>
      <c r="T243" s="43"/>
      <c r="U243" s="26"/>
      <c r="AA243" s="26" t="s">
        <v>79</v>
      </c>
      <c r="AB243" s="26"/>
    </row>
    <row r="244" spans="1:28" s="15" customFormat="1" ht="33.75" x14ac:dyDescent="0.2">
      <c r="A244" s="52" t="s">
        <v>544</v>
      </c>
      <c r="B244" s="51" t="s">
        <v>543</v>
      </c>
      <c r="C244" s="87" t="s">
        <v>542</v>
      </c>
      <c r="D244" s="87"/>
      <c r="E244" s="87"/>
      <c r="F244" s="49" t="s">
        <v>126</v>
      </c>
      <c r="G244" s="49"/>
      <c r="H244" s="49"/>
      <c r="I244" s="49" t="s">
        <v>119</v>
      </c>
      <c r="J244" s="50">
        <v>528.17999999999995</v>
      </c>
      <c r="K244" s="49"/>
      <c r="L244" s="50">
        <v>1056.3599999999999</v>
      </c>
      <c r="M244" s="49" t="s">
        <v>74</v>
      </c>
      <c r="N244" s="48">
        <v>4563</v>
      </c>
      <c r="T244" s="43"/>
      <c r="U244" s="26" t="s">
        <v>542</v>
      </c>
      <c r="AA244" s="26"/>
      <c r="AB244" s="26"/>
    </row>
    <row r="245" spans="1:28" s="15" customFormat="1" ht="33.75" x14ac:dyDescent="0.2">
      <c r="A245" s="52" t="s">
        <v>541</v>
      </c>
      <c r="B245" s="51" t="s">
        <v>540</v>
      </c>
      <c r="C245" s="87" t="s">
        <v>539</v>
      </c>
      <c r="D245" s="87"/>
      <c r="E245" s="87"/>
      <c r="F245" s="49" t="s">
        <v>126</v>
      </c>
      <c r="G245" s="49"/>
      <c r="H245" s="49"/>
      <c r="I245" s="49" t="s">
        <v>348</v>
      </c>
      <c r="J245" s="50">
        <v>251</v>
      </c>
      <c r="K245" s="49"/>
      <c r="L245" s="50">
        <v>1255</v>
      </c>
      <c r="M245" s="49" t="s">
        <v>74</v>
      </c>
      <c r="N245" s="48">
        <v>5422</v>
      </c>
      <c r="T245" s="43"/>
      <c r="U245" s="26" t="s">
        <v>539</v>
      </c>
      <c r="AA245" s="26"/>
      <c r="AB245" s="26"/>
    </row>
    <row r="246" spans="1:28" s="15" customFormat="1" ht="12" x14ac:dyDescent="0.2">
      <c r="A246" s="89" t="s">
        <v>538</v>
      </c>
      <c r="B246" s="90"/>
      <c r="C246" s="90"/>
      <c r="D246" s="90"/>
      <c r="E246" s="90"/>
      <c r="F246" s="90"/>
      <c r="G246" s="90"/>
      <c r="H246" s="90"/>
      <c r="I246" s="90"/>
      <c r="J246" s="90"/>
      <c r="K246" s="90"/>
      <c r="L246" s="90"/>
      <c r="M246" s="90"/>
      <c r="N246" s="91"/>
      <c r="T246" s="43"/>
      <c r="U246" s="26"/>
      <c r="AA246" s="26"/>
      <c r="AB246" s="26" t="s">
        <v>538</v>
      </c>
    </row>
    <row r="247" spans="1:28" s="15" customFormat="1" ht="33.75" x14ac:dyDescent="0.2">
      <c r="A247" s="52" t="s">
        <v>537</v>
      </c>
      <c r="B247" s="51" t="s">
        <v>536</v>
      </c>
      <c r="C247" s="87" t="s">
        <v>534</v>
      </c>
      <c r="D247" s="87"/>
      <c r="E247" s="87"/>
      <c r="F247" s="49" t="s">
        <v>371</v>
      </c>
      <c r="G247" s="49"/>
      <c r="H247" s="49"/>
      <c r="I247" s="49" t="s">
        <v>535</v>
      </c>
      <c r="J247" s="50"/>
      <c r="K247" s="49"/>
      <c r="L247" s="50"/>
      <c r="M247" s="49"/>
      <c r="N247" s="48"/>
      <c r="T247" s="43"/>
      <c r="U247" s="26" t="s">
        <v>534</v>
      </c>
      <c r="AA247" s="26"/>
      <c r="AB247" s="26"/>
    </row>
    <row r="248" spans="1:28" s="15" customFormat="1" ht="12" x14ac:dyDescent="0.2">
      <c r="A248" s="47"/>
      <c r="B248" s="46"/>
      <c r="C248" s="84" t="s">
        <v>533</v>
      </c>
      <c r="D248" s="84"/>
      <c r="E248" s="84"/>
      <c r="F248" s="84"/>
      <c r="G248" s="84"/>
      <c r="H248" s="84"/>
      <c r="I248" s="84"/>
      <c r="J248" s="84"/>
      <c r="K248" s="84"/>
      <c r="L248" s="84"/>
      <c r="M248" s="84"/>
      <c r="N248" s="92"/>
      <c r="T248" s="43"/>
      <c r="U248" s="26"/>
      <c r="V248" s="16" t="s">
        <v>533</v>
      </c>
      <c r="AA248" s="26"/>
      <c r="AB248" s="26"/>
    </row>
    <row r="249" spans="1:28" s="15" customFormat="1" ht="22.5" x14ac:dyDescent="0.2">
      <c r="A249" s="60"/>
      <c r="B249" s="30" t="s">
        <v>101</v>
      </c>
      <c r="C249" s="84" t="s">
        <v>100</v>
      </c>
      <c r="D249" s="84"/>
      <c r="E249" s="84"/>
      <c r="F249" s="84"/>
      <c r="G249" s="84"/>
      <c r="H249" s="84"/>
      <c r="I249" s="84"/>
      <c r="J249" s="84"/>
      <c r="K249" s="84"/>
      <c r="L249" s="84"/>
      <c r="M249" s="84"/>
      <c r="N249" s="92"/>
      <c r="T249" s="43"/>
      <c r="U249" s="26"/>
      <c r="W249" s="16" t="s">
        <v>100</v>
      </c>
      <c r="AA249" s="26"/>
      <c r="AB249" s="26"/>
    </row>
    <row r="250" spans="1:28" s="15" customFormat="1" ht="12" x14ac:dyDescent="0.2">
      <c r="A250" s="57"/>
      <c r="B250" s="30" t="s">
        <v>99</v>
      </c>
      <c r="C250" s="84" t="s">
        <v>97</v>
      </c>
      <c r="D250" s="84"/>
      <c r="E250" s="84"/>
      <c r="F250" s="44"/>
      <c r="G250" s="44"/>
      <c r="H250" s="44"/>
      <c r="I250" s="44"/>
      <c r="J250" s="56">
        <v>11.42</v>
      </c>
      <c r="K250" s="44" t="s">
        <v>111</v>
      </c>
      <c r="L250" s="56">
        <v>4.47</v>
      </c>
      <c r="M250" s="44" t="s">
        <v>98</v>
      </c>
      <c r="N250" s="55">
        <v>80</v>
      </c>
      <c r="T250" s="43"/>
      <c r="U250" s="26"/>
      <c r="X250" s="16" t="s">
        <v>97</v>
      </c>
      <c r="AA250" s="26"/>
      <c r="AB250" s="26"/>
    </row>
    <row r="251" spans="1:28" s="15" customFormat="1" ht="12" x14ac:dyDescent="0.2">
      <c r="A251" s="57"/>
      <c r="B251" s="30"/>
      <c r="C251" s="84" t="s">
        <v>89</v>
      </c>
      <c r="D251" s="84"/>
      <c r="E251" s="84"/>
      <c r="F251" s="44" t="s">
        <v>93</v>
      </c>
      <c r="G251" s="44" t="s">
        <v>403</v>
      </c>
      <c r="H251" s="44" t="s">
        <v>111</v>
      </c>
      <c r="I251" s="44" t="s">
        <v>404</v>
      </c>
      <c r="J251" s="56"/>
      <c r="K251" s="44"/>
      <c r="L251" s="56"/>
      <c r="M251" s="44"/>
      <c r="N251" s="55"/>
      <c r="T251" s="43"/>
      <c r="U251" s="26"/>
      <c r="Y251" s="16" t="s">
        <v>89</v>
      </c>
      <c r="AA251" s="26"/>
      <c r="AB251" s="26"/>
    </row>
    <row r="252" spans="1:28" s="15" customFormat="1" ht="12" x14ac:dyDescent="0.2">
      <c r="A252" s="57"/>
      <c r="B252" s="30"/>
      <c r="C252" s="88" t="s">
        <v>88</v>
      </c>
      <c r="D252" s="88"/>
      <c r="E252" s="88"/>
      <c r="F252" s="53"/>
      <c r="G252" s="53"/>
      <c r="H252" s="53"/>
      <c r="I252" s="53"/>
      <c r="J252" s="59">
        <v>11.42</v>
      </c>
      <c r="K252" s="53"/>
      <c r="L252" s="59">
        <v>4.47</v>
      </c>
      <c r="M252" s="53"/>
      <c r="N252" s="58"/>
      <c r="T252" s="43"/>
      <c r="U252" s="26"/>
      <c r="Z252" s="16" t="s">
        <v>88</v>
      </c>
      <c r="AA252" s="26"/>
      <c r="AB252" s="26"/>
    </row>
    <row r="253" spans="1:28" s="15" customFormat="1" ht="12" x14ac:dyDescent="0.2">
      <c r="A253" s="57"/>
      <c r="B253" s="30"/>
      <c r="C253" s="84" t="s">
        <v>87</v>
      </c>
      <c r="D253" s="84"/>
      <c r="E253" s="84"/>
      <c r="F253" s="44"/>
      <c r="G253" s="44"/>
      <c r="H253" s="44"/>
      <c r="I253" s="44"/>
      <c r="J253" s="56"/>
      <c r="K253" s="44"/>
      <c r="L253" s="56">
        <v>4.47</v>
      </c>
      <c r="M253" s="44"/>
      <c r="N253" s="55">
        <v>80</v>
      </c>
      <c r="T253" s="43"/>
      <c r="U253" s="26"/>
      <c r="Y253" s="16" t="s">
        <v>87</v>
      </c>
      <c r="AA253" s="26"/>
      <c r="AB253" s="26"/>
    </row>
    <row r="254" spans="1:28" s="15" customFormat="1" ht="33.75" x14ac:dyDescent="0.2">
      <c r="A254" s="57"/>
      <c r="B254" s="30" t="s">
        <v>253</v>
      </c>
      <c r="C254" s="84" t="s">
        <v>251</v>
      </c>
      <c r="D254" s="84"/>
      <c r="E254" s="84"/>
      <c r="F254" s="44" t="s">
        <v>82</v>
      </c>
      <c r="G254" s="44" t="s">
        <v>252</v>
      </c>
      <c r="H254" s="44"/>
      <c r="I254" s="44" t="s">
        <v>252</v>
      </c>
      <c r="J254" s="56"/>
      <c r="K254" s="44"/>
      <c r="L254" s="56">
        <v>5.23</v>
      </c>
      <c r="M254" s="44"/>
      <c r="N254" s="55">
        <v>94</v>
      </c>
      <c r="T254" s="43"/>
      <c r="U254" s="26"/>
      <c r="Y254" s="16" t="s">
        <v>251</v>
      </c>
      <c r="AA254" s="26"/>
      <c r="AB254" s="26"/>
    </row>
    <row r="255" spans="1:28" s="15" customFormat="1" ht="33.75" x14ac:dyDescent="0.2">
      <c r="A255" s="57"/>
      <c r="B255" s="30" t="s">
        <v>250</v>
      </c>
      <c r="C255" s="84" t="s">
        <v>248</v>
      </c>
      <c r="D255" s="84"/>
      <c r="E255" s="84"/>
      <c r="F255" s="44" t="s">
        <v>82</v>
      </c>
      <c r="G255" s="44" t="s">
        <v>249</v>
      </c>
      <c r="H255" s="44"/>
      <c r="I255" s="44" t="s">
        <v>249</v>
      </c>
      <c r="J255" s="56"/>
      <c r="K255" s="44"/>
      <c r="L255" s="56">
        <v>3.31</v>
      </c>
      <c r="M255" s="44"/>
      <c r="N255" s="55">
        <v>59</v>
      </c>
      <c r="T255" s="43"/>
      <c r="U255" s="26"/>
      <c r="Y255" s="16" t="s">
        <v>248</v>
      </c>
      <c r="AA255" s="26"/>
      <c r="AB255" s="26"/>
    </row>
    <row r="256" spans="1:28" s="15" customFormat="1" ht="12" x14ac:dyDescent="0.2">
      <c r="A256" s="54"/>
      <c r="B256" s="24"/>
      <c r="C256" s="87" t="s">
        <v>79</v>
      </c>
      <c r="D256" s="87"/>
      <c r="E256" s="87"/>
      <c r="F256" s="49"/>
      <c r="G256" s="49"/>
      <c r="H256" s="49"/>
      <c r="I256" s="49"/>
      <c r="J256" s="50"/>
      <c r="K256" s="49"/>
      <c r="L256" s="50">
        <v>13.01</v>
      </c>
      <c r="M256" s="53"/>
      <c r="N256" s="48">
        <v>233</v>
      </c>
      <c r="T256" s="43"/>
      <c r="U256" s="26"/>
      <c r="AA256" s="26" t="s">
        <v>79</v>
      </c>
      <c r="AB256" s="26"/>
    </row>
    <row r="257" spans="1:28" s="15" customFormat="1" ht="56.25" x14ac:dyDescent="0.2">
      <c r="A257" s="52" t="s">
        <v>532</v>
      </c>
      <c r="B257" s="51" t="s">
        <v>531</v>
      </c>
      <c r="C257" s="87" t="s">
        <v>529</v>
      </c>
      <c r="D257" s="87"/>
      <c r="E257" s="87"/>
      <c r="F257" s="49" t="s">
        <v>202</v>
      </c>
      <c r="G257" s="49"/>
      <c r="H257" s="49"/>
      <c r="I257" s="49" t="s">
        <v>530</v>
      </c>
      <c r="J257" s="50">
        <v>637.24</v>
      </c>
      <c r="K257" s="49"/>
      <c r="L257" s="50">
        <v>5115.51</v>
      </c>
      <c r="M257" s="49" t="s">
        <v>74</v>
      </c>
      <c r="N257" s="48">
        <v>22099</v>
      </c>
      <c r="T257" s="43"/>
      <c r="U257" s="26" t="s">
        <v>529</v>
      </c>
      <c r="AA257" s="26"/>
      <c r="AB257" s="26"/>
    </row>
    <row r="258" spans="1:28" s="15" customFormat="1" ht="12" x14ac:dyDescent="0.2">
      <c r="A258" s="47"/>
      <c r="B258" s="46"/>
      <c r="C258" s="84" t="s">
        <v>528</v>
      </c>
      <c r="D258" s="84"/>
      <c r="E258" s="84"/>
      <c r="F258" s="84"/>
      <c r="G258" s="84"/>
      <c r="H258" s="84"/>
      <c r="I258" s="84"/>
      <c r="J258" s="84"/>
      <c r="K258" s="84"/>
      <c r="L258" s="84"/>
      <c r="M258" s="84"/>
      <c r="N258" s="92"/>
      <c r="T258" s="43"/>
      <c r="U258" s="26"/>
      <c r="V258" s="16" t="s">
        <v>528</v>
      </c>
      <c r="AA258" s="26"/>
      <c r="AB258" s="26"/>
    </row>
    <row r="259" spans="1:28" s="15" customFormat="1" ht="45" x14ac:dyDescent="0.2">
      <c r="A259" s="52" t="s">
        <v>527</v>
      </c>
      <c r="B259" s="51" t="s">
        <v>526</v>
      </c>
      <c r="C259" s="87" t="s">
        <v>525</v>
      </c>
      <c r="D259" s="87"/>
      <c r="E259" s="87"/>
      <c r="F259" s="49" t="s">
        <v>429</v>
      </c>
      <c r="G259" s="49"/>
      <c r="H259" s="49"/>
      <c r="I259" s="49" t="s">
        <v>99</v>
      </c>
      <c r="J259" s="50"/>
      <c r="K259" s="49"/>
      <c r="L259" s="50"/>
      <c r="M259" s="49"/>
      <c r="N259" s="48"/>
      <c r="T259" s="43"/>
      <c r="U259" s="26" t="s">
        <v>525</v>
      </c>
      <c r="AA259" s="26"/>
      <c r="AB259" s="26"/>
    </row>
    <row r="260" spans="1:28" s="15" customFormat="1" ht="22.5" x14ac:dyDescent="0.2">
      <c r="A260" s="60"/>
      <c r="B260" s="30" t="s">
        <v>101</v>
      </c>
      <c r="C260" s="84" t="s">
        <v>100</v>
      </c>
      <c r="D260" s="84"/>
      <c r="E260" s="84"/>
      <c r="F260" s="84"/>
      <c r="G260" s="84"/>
      <c r="H260" s="84"/>
      <c r="I260" s="84"/>
      <c r="J260" s="84"/>
      <c r="K260" s="84"/>
      <c r="L260" s="84"/>
      <c r="M260" s="84"/>
      <c r="N260" s="92"/>
      <c r="T260" s="43"/>
      <c r="U260" s="26"/>
      <c r="W260" s="16" t="s">
        <v>100</v>
      </c>
      <c r="AA260" s="26"/>
      <c r="AB260" s="26"/>
    </row>
    <row r="261" spans="1:28" s="15" customFormat="1" ht="12" x14ac:dyDescent="0.2">
      <c r="A261" s="57"/>
      <c r="B261" s="30" t="s">
        <v>99</v>
      </c>
      <c r="C261" s="84" t="s">
        <v>97</v>
      </c>
      <c r="D261" s="84"/>
      <c r="E261" s="84"/>
      <c r="F261" s="44"/>
      <c r="G261" s="44"/>
      <c r="H261" s="44"/>
      <c r="I261" s="44"/>
      <c r="J261" s="56">
        <v>27.76</v>
      </c>
      <c r="K261" s="44" t="s">
        <v>111</v>
      </c>
      <c r="L261" s="56">
        <v>31.92</v>
      </c>
      <c r="M261" s="44" t="s">
        <v>98</v>
      </c>
      <c r="N261" s="55">
        <v>569</v>
      </c>
      <c r="T261" s="43"/>
      <c r="U261" s="26"/>
      <c r="X261" s="16" t="s">
        <v>97</v>
      </c>
      <c r="AA261" s="26"/>
      <c r="AB261" s="26"/>
    </row>
    <row r="262" spans="1:28" s="15" customFormat="1" ht="12" x14ac:dyDescent="0.2">
      <c r="A262" s="57"/>
      <c r="B262" s="30" t="s">
        <v>119</v>
      </c>
      <c r="C262" s="84" t="s">
        <v>117</v>
      </c>
      <c r="D262" s="84"/>
      <c r="E262" s="84"/>
      <c r="F262" s="44"/>
      <c r="G262" s="44"/>
      <c r="H262" s="44"/>
      <c r="I262" s="44"/>
      <c r="J262" s="56">
        <v>28.74</v>
      </c>
      <c r="K262" s="44" t="s">
        <v>111</v>
      </c>
      <c r="L262" s="56">
        <v>33.049999999999997</v>
      </c>
      <c r="M262" s="44" t="s">
        <v>118</v>
      </c>
      <c r="N262" s="55">
        <v>267</v>
      </c>
      <c r="T262" s="43"/>
      <c r="U262" s="26"/>
      <c r="X262" s="16" t="s">
        <v>117</v>
      </c>
      <c r="AA262" s="26"/>
      <c r="AB262" s="26"/>
    </row>
    <row r="263" spans="1:28" s="15" customFormat="1" ht="12" x14ac:dyDescent="0.2">
      <c r="A263" s="57"/>
      <c r="B263" s="30" t="s">
        <v>96</v>
      </c>
      <c r="C263" s="84" t="s">
        <v>94</v>
      </c>
      <c r="D263" s="84"/>
      <c r="E263" s="84"/>
      <c r="F263" s="44"/>
      <c r="G263" s="44"/>
      <c r="H263" s="44"/>
      <c r="I263" s="44"/>
      <c r="J263" s="56">
        <v>257.32</v>
      </c>
      <c r="K263" s="44"/>
      <c r="L263" s="56">
        <v>6.32</v>
      </c>
      <c r="M263" s="44" t="s">
        <v>74</v>
      </c>
      <c r="N263" s="55">
        <v>27</v>
      </c>
      <c r="T263" s="43"/>
      <c r="U263" s="26"/>
      <c r="X263" s="16" t="s">
        <v>94</v>
      </c>
      <c r="AA263" s="26"/>
      <c r="AB263" s="26"/>
    </row>
    <row r="264" spans="1:28" s="15" customFormat="1" ht="12" x14ac:dyDescent="0.2">
      <c r="A264" s="57"/>
      <c r="B264" s="30"/>
      <c r="C264" s="84" t="s">
        <v>89</v>
      </c>
      <c r="D264" s="84"/>
      <c r="E264" s="84"/>
      <c r="F264" s="44" t="s">
        <v>93</v>
      </c>
      <c r="G264" s="44" t="s">
        <v>524</v>
      </c>
      <c r="H264" s="44" t="s">
        <v>111</v>
      </c>
      <c r="I264" s="44" t="s">
        <v>523</v>
      </c>
      <c r="J264" s="56"/>
      <c r="K264" s="44"/>
      <c r="L264" s="56"/>
      <c r="M264" s="44"/>
      <c r="N264" s="55"/>
      <c r="T264" s="43"/>
      <c r="U264" s="26"/>
      <c r="Y264" s="16" t="s">
        <v>89</v>
      </c>
      <c r="AA264" s="26"/>
      <c r="AB264" s="26"/>
    </row>
    <row r="265" spans="1:28" s="15" customFormat="1" ht="12" x14ac:dyDescent="0.2">
      <c r="A265" s="57"/>
      <c r="B265" s="30"/>
      <c r="C265" s="88" t="s">
        <v>88</v>
      </c>
      <c r="D265" s="88"/>
      <c r="E265" s="88"/>
      <c r="F265" s="53"/>
      <c r="G265" s="53"/>
      <c r="H265" s="53"/>
      <c r="I265" s="53"/>
      <c r="J265" s="59">
        <v>62.82</v>
      </c>
      <c r="K265" s="53"/>
      <c r="L265" s="59">
        <v>71.290000000000006</v>
      </c>
      <c r="M265" s="53"/>
      <c r="N265" s="58"/>
      <c r="T265" s="43"/>
      <c r="U265" s="26"/>
      <c r="Z265" s="16" t="s">
        <v>88</v>
      </c>
      <c r="AA265" s="26"/>
      <c r="AB265" s="26"/>
    </row>
    <row r="266" spans="1:28" s="15" customFormat="1" ht="12" x14ac:dyDescent="0.2">
      <c r="A266" s="57"/>
      <c r="B266" s="30"/>
      <c r="C266" s="84" t="s">
        <v>87</v>
      </c>
      <c r="D266" s="84"/>
      <c r="E266" s="84"/>
      <c r="F266" s="44"/>
      <c r="G266" s="44"/>
      <c r="H266" s="44"/>
      <c r="I266" s="44"/>
      <c r="J266" s="56"/>
      <c r="K266" s="44"/>
      <c r="L266" s="56">
        <v>31.92</v>
      </c>
      <c r="M266" s="44"/>
      <c r="N266" s="55">
        <v>569</v>
      </c>
      <c r="T266" s="43"/>
      <c r="U266" s="26"/>
      <c r="Y266" s="16" t="s">
        <v>87</v>
      </c>
      <c r="AA266" s="26"/>
      <c r="AB266" s="26"/>
    </row>
    <row r="267" spans="1:28" s="15" customFormat="1" ht="33.75" x14ac:dyDescent="0.2">
      <c r="A267" s="57"/>
      <c r="B267" s="30" t="s">
        <v>253</v>
      </c>
      <c r="C267" s="84" t="s">
        <v>251</v>
      </c>
      <c r="D267" s="84"/>
      <c r="E267" s="84"/>
      <c r="F267" s="44" t="s">
        <v>82</v>
      </c>
      <c r="G267" s="44" t="s">
        <v>252</v>
      </c>
      <c r="H267" s="44"/>
      <c r="I267" s="44" t="s">
        <v>252</v>
      </c>
      <c r="J267" s="56"/>
      <c r="K267" s="44"/>
      <c r="L267" s="56">
        <v>37.35</v>
      </c>
      <c r="M267" s="44"/>
      <c r="N267" s="55">
        <v>666</v>
      </c>
      <c r="T267" s="43"/>
      <c r="U267" s="26"/>
      <c r="Y267" s="16" t="s">
        <v>251</v>
      </c>
      <c r="AA267" s="26"/>
      <c r="AB267" s="26"/>
    </row>
    <row r="268" spans="1:28" s="15" customFormat="1" ht="33.75" x14ac:dyDescent="0.2">
      <c r="A268" s="57"/>
      <c r="B268" s="30" t="s">
        <v>250</v>
      </c>
      <c r="C268" s="84" t="s">
        <v>248</v>
      </c>
      <c r="D268" s="84"/>
      <c r="E268" s="84"/>
      <c r="F268" s="44" t="s">
        <v>82</v>
      </c>
      <c r="G268" s="44" t="s">
        <v>249</v>
      </c>
      <c r="H268" s="44"/>
      <c r="I268" s="44" t="s">
        <v>249</v>
      </c>
      <c r="J268" s="56"/>
      <c r="K268" s="44"/>
      <c r="L268" s="56">
        <v>23.62</v>
      </c>
      <c r="M268" s="44"/>
      <c r="N268" s="55">
        <v>421</v>
      </c>
      <c r="T268" s="43"/>
      <c r="U268" s="26"/>
      <c r="Y268" s="16" t="s">
        <v>248</v>
      </c>
      <c r="AA268" s="26"/>
      <c r="AB268" s="26"/>
    </row>
    <row r="269" spans="1:28" s="15" customFormat="1" ht="12" x14ac:dyDescent="0.2">
      <c r="A269" s="54"/>
      <c r="B269" s="24"/>
      <c r="C269" s="87" t="s">
        <v>79</v>
      </c>
      <c r="D269" s="87"/>
      <c r="E269" s="87"/>
      <c r="F269" s="49"/>
      <c r="G269" s="49"/>
      <c r="H269" s="49"/>
      <c r="I269" s="49"/>
      <c r="J269" s="50"/>
      <c r="K269" s="49"/>
      <c r="L269" s="50">
        <v>132.26</v>
      </c>
      <c r="M269" s="53"/>
      <c r="N269" s="48">
        <v>1950</v>
      </c>
      <c r="T269" s="43"/>
      <c r="U269" s="26"/>
      <c r="AA269" s="26" t="s">
        <v>79</v>
      </c>
      <c r="AB269" s="26"/>
    </row>
    <row r="270" spans="1:28" s="15" customFormat="1" ht="22.5" x14ac:dyDescent="0.2">
      <c r="A270" s="52" t="s">
        <v>522</v>
      </c>
      <c r="B270" s="51" t="s">
        <v>425</v>
      </c>
      <c r="C270" s="87" t="s">
        <v>521</v>
      </c>
      <c r="D270" s="87"/>
      <c r="E270" s="87"/>
      <c r="F270" s="49" t="s">
        <v>243</v>
      </c>
      <c r="G270" s="49"/>
      <c r="H270" s="49"/>
      <c r="I270" s="49" t="s">
        <v>99</v>
      </c>
      <c r="J270" s="50">
        <v>1200</v>
      </c>
      <c r="K270" s="49" t="s">
        <v>200</v>
      </c>
      <c r="L270" s="50">
        <v>291.67</v>
      </c>
      <c r="M270" s="49" t="s">
        <v>74</v>
      </c>
      <c r="N270" s="48">
        <v>1260</v>
      </c>
      <c r="T270" s="43"/>
      <c r="U270" s="26" t="s">
        <v>521</v>
      </c>
      <c r="AA270" s="26"/>
      <c r="AB270" s="26"/>
    </row>
    <row r="271" spans="1:28" s="15" customFormat="1" ht="12" x14ac:dyDescent="0.2">
      <c r="A271" s="60"/>
      <c r="B271" s="30"/>
      <c r="C271" s="84" t="s">
        <v>198</v>
      </c>
      <c r="D271" s="84"/>
      <c r="E271" s="84"/>
      <c r="F271" s="84"/>
      <c r="G271" s="84"/>
      <c r="H271" s="84"/>
      <c r="I271" s="84"/>
      <c r="J271" s="84"/>
      <c r="K271" s="84"/>
      <c r="L271" s="84"/>
      <c r="M271" s="84"/>
      <c r="N271" s="92"/>
      <c r="T271" s="43"/>
      <c r="U271" s="26"/>
      <c r="W271" s="16" t="s">
        <v>198</v>
      </c>
      <c r="AA271" s="26"/>
      <c r="AB271" s="26"/>
    </row>
    <row r="272" spans="1:28" s="15" customFormat="1" ht="45" x14ac:dyDescent="0.2">
      <c r="A272" s="52" t="s">
        <v>520</v>
      </c>
      <c r="B272" s="51" t="s">
        <v>519</v>
      </c>
      <c r="C272" s="87" t="s">
        <v>517</v>
      </c>
      <c r="D272" s="87"/>
      <c r="E272" s="87"/>
      <c r="F272" s="49" t="s">
        <v>518</v>
      </c>
      <c r="G272" s="49"/>
      <c r="H272" s="49"/>
      <c r="I272" s="49" t="s">
        <v>99</v>
      </c>
      <c r="J272" s="50"/>
      <c r="K272" s="49"/>
      <c r="L272" s="50"/>
      <c r="M272" s="49"/>
      <c r="N272" s="48"/>
      <c r="T272" s="43"/>
      <c r="U272" s="26" t="s">
        <v>517</v>
      </c>
      <c r="AA272" s="26"/>
      <c r="AB272" s="26"/>
    </row>
    <row r="273" spans="1:28" s="15" customFormat="1" ht="22.5" x14ac:dyDescent="0.2">
      <c r="A273" s="60"/>
      <c r="B273" s="30" t="s">
        <v>101</v>
      </c>
      <c r="C273" s="84" t="s">
        <v>100</v>
      </c>
      <c r="D273" s="84"/>
      <c r="E273" s="84"/>
      <c r="F273" s="84"/>
      <c r="G273" s="84"/>
      <c r="H273" s="84"/>
      <c r="I273" s="84"/>
      <c r="J273" s="84"/>
      <c r="K273" s="84"/>
      <c r="L273" s="84"/>
      <c r="M273" s="84"/>
      <c r="N273" s="92"/>
      <c r="T273" s="43"/>
      <c r="U273" s="26"/>
      <c r="W273" s="16" t="s">
        <v>100</v>
      </c>
      <c r="AA273" s="26"/>
      <c r="AB273" s="26"/>
    </row>
    <row r="274" spans="1:28" s="15" customFormat="1" ht="12" x14ac:dyDescent="0.2">
      <c r="A274" s="57"/>
      <c r="B274" s="30" t="s">
        <v>99</v>
      </c>
      <c r="C274" s="84" t="s">
        <v>97</v>
      </c>
      <c r="D274" s="84"/>
      <c r="E274" s="84"/>
      <c r="F274" s="44"/>
      <c r="G274" s="44"/>
      <c r="H274" s="44"/>
      <c r="I274" s="44"/>
      <c r="J274" s="56">
        <v>80.260000000000005</v>
      </c>
      <c r="K274" s="44" t="s">
        <v>111</v>
      </c>
      <c r="L274" s="56">
        <v>92.3</v>
      </c>
      <c r="M274" s="44" t="s">
        <v>98</v>
      </c>
      <c r="N274" s="55">
        <v>1646</v>
      </c>
      <c r="T274" s="43"/>
      <c r="U274" s="26"/>
      <c r="X274" s="16" t="s">
        <v>97</v>
      </c>
      <c r="AA274" s="26"/>
      <c r="AB274" s="26"/>
    </row>
    <row r="275" spans="1:28" s="15" customFormat="1" ht="12" x14ac:dyDescent="0.2">
      <c r="A275" s="57"/>
      <c r="B275" s="30" t="s">
        <v>119</v>
      </c>
      <c r="C275" s="84" t="s">
        <v>117</v>
      </c>
      <c r="D275" s="84"/>
      <c r="E275" s="84"/>
      <c r="F275" s="44"/>
      <c r="G275" s="44"/>
      <c r="H275" s="44"/>
      <c r="I275" s="44"/>
      <c r="J275" s="56">
        <v>213.5</v>
      </c>
      <c r="K275" s="44" t="s">
        <v>111</v>
      </c>
      <c r="L275" s="56">
        <v>245.53</v>
      </c>
      <c r="M275" s="44" t="s">
        <v>118</v>
      </c>
      <c r="N275" s="55">
        <v>1981</v>
      </c>
      <c r="T275" s="43"/>
      <c r="U275" s="26"/>
      <c r="X275" s="16" t="s">
        <v>117</v>
      </c>
      <c r="AA275" s="26"/>
      <c r="AB275" s="26"/>
    </row>
    <row r="276" spans="1:28" s="15" customFormat="1" ht="12" x14ac:dyDescent="0.2">
      <c r="A276" s="57"/>
      <c r="B276" s="30" t="s">
        <v>116</v>
      </c>
      <c r="C276" s="84" t="s">
        <v>115</v>
      </c>
      <c r="D276" s="84"/>
      <c r="E276" s="84"/>
      <c r="F276" s="44"/>
      <c r="G276" s="44"/>
      <c r="H276" s="44"/>
      <c r="I276" s="44"/>
      <c r="J276" s="56">
        <v>12.08</v>
      </c>
      <c r="K276" s="44" t="s">
        <v>111</v>
      </c>
      <c r="L276" s="56">
        <v>13.89</v>
      </c>
      <c r="M276" s="44" t="s">
        <v>98</v>
      </c>
      <c r="N276" s="55">
        <v>248</v>
      </c>
      <c r="T276" s="43"/>
      <c r="U276" s="26"/>
      <c r="X276" s="16" t="s">
        <v>115</v>
      </c>
      <c r="AA276" s="26"/>
      <c r="AB276" s="26"/>
    </row>
    <row r="277" spans="1:28" s="15" customFormat="1" ht="12" x14ac:dyDescent="0.2">
      <c r="A277" s="57"/>
      <c r="B277" s="30" t="s">
        <v>96</v>
      </c>
      <c r="C277" s="84" t="s">
        <v>94</v>
      </c>
      <c r="D277" s="84"/>
      <c r="E277" s="84"/>
      <c r="F277" s="44"/>
      <c r="G277" s="44"/>
      <c r="H277" s="44"/>
      <c r="I277" s="44"/>
      <c r="J277" s="56">
        <v>1842.53</v>
      </c>
      <c r="K277" s="44"/>
      <c r="L277" s="56">
        <v>365.27</v>
      </c>
      <c r="M277" s="44" t="s">
        <v>74</v>
      </c>
      <c r="N277" s="55">
        <v>1578</v>
      </c>
      <c r="T277" s="43"/>
      <c r="U277" s="26"/>
      <c r="X277" s="16" t="s">
        <v>94</v>
      </c>
      <c r="AA277" s="26"/>
      <c r="AB277" s="26"/>
    </row>
    <row r="278" spans="1:28" s="15" customFormat="1" ht="12" x14ac:dyDescent="0.2">
      <c r="A278" s="57"/>
      <c r="B278" s="30"/>
      <c r="C278" s="84" t="s">
        <v>89</v>
      </c>
      <c r="D278" s="84"/>
      <c r="E278" s="84"/>
      <c r="F278" s="44" t="s">
        <v>93</v>
      </c>
      <c r="G278" s="44" t="s">
        <v>516</v>
      </c>
      <c r="H278" s="44" t="s">
        <v>111</v>
      </c>
      <c r="I278" s="44" t="s">
        <v>515</v>
      </c>
      <c r="J278" s="56"/>
      <c r="K278" s="44"/>
      <c r="L278" s="56"/>
      <c r="M278" s="44"/>
      <c r="N278" s="55"/>
      <c r="T278" s="43"/>
      <c r="U278" s="26"/>
      <c r="Y278" s="16" t="s">
        <v>89</v>
      </c>
      <c r="AA278" s="26"/>
      <c r="AB278" s="26"/>
    </row>
    <row r="279" spans="1:28" s="15" customFormat="1" ht="12" x14ac:dyDescent="0.2">
      <c r="A279" s="57"/>
      <c r="B279" s="30"/>
      <c r="C279" s="84" t="s">
        <v>109</v>
      </c>
      <c r="D279" s="84"/>
      <c r="E279" s="84"/>
      <c r="F279" s="44" t="s">
        <v>93</v>
      </c>
      <c r="G279" s="44" t="s">
        <v>514</v>
      </c>
      <c r="H279" s="44" t="s">
        <v>111</v>
      </c>
      <c r="I279" s="44" t="s">
        <v>513</v>
      </c>
      <c r="J279" s="56"/>
      <c r="K279" s="44"/>
      <c r="L279" s="56"/>
      <c r="M279" s="44"/>
      <c r="N279" s="55"/>
      <c r="T279" s="43"/>
      <c r="U279" s="26"/>
      <c r="Y279" s="16" t="s">
        <v>109</v>
      </c>
      <c r="AA279" s="26"/>
      <c r="AB279" s="26"/>
    </row>
    <row r="280" spans="1:28" s="15" customFormat="1" ht="12" x14ac:dyDescent="0.2">
      <c r="A280" s="57"/>
      <c r="B280" s="30"/>
      <c r="C280" s="88" t="s">
        <v>88</v>
      </c>
      <c r="D280" s="88"/>
      <c r="E280" s="88"/>
      <c r="F280" s="53"/>
      <c r="G280" s="53"/>
      <c r="H280" s="53"/>
      <c r="I280" s="53"/>
      <c r="J280" s="59">
        <v>659.03</v>
      </c>
      <c r="K280" s="53"/>
      <c r="L280" s="59">
        <v>703.1</v>
      </c>
      <c r="M280" s="53"/>
      <c r="N280" s="58"/>
      <c r="T280" s="43"/>
      <c r="U280" s="26"/>
      <c r="Z280" s="16" t="s">
        <v>88</v>
      </c>
      <c r="AA280" s="26"/>
      <c r="AB280" s="26"/>
    </row>
    <row r="281" spans="1:28" s="15" customFormat="1" ht="12" x14ac:dyDescent="0.2">
      <c r="A281" s="57"/>
      <c r="B281" s="30"/>
      <c r="C281" s="84" t="s">
        <v>87</v>
      </c>
      <c r="D281" s="84"/>
      <c r="E281" s="84"/>
      <c r="F281" s="44"/>
      <c r="G281" s="44"/>
      <c r="H281" s="44"/>
      <c r="I281" s="44"/>
      <c r="J281" s="56"/>
      <c r="K281" s="44"/>
      <c r="L281" s="56">
        <v>106.19</v>
      </c>
      <c r="M281" s="44"/>
      <c r="N281" s="55">
        <v>1894</v>
      </c>
      <c r="T281" s="43"/>
      <c r="U281" s="26"/>
      <c r="Y281" s="16" t="s">
        <v>87</v>
      </c>
      <c r="AA281" s="26"/>
      <c r="AB281" s="26"/>
    </row>
    <row r="282" spans="1:28" s="15" customFormat="1" ht="33.75" x14ac:dyDescent="0.2">
      <c r="A282" s="57"/>
      <c r="B282" s="30" t="s">
        <v>253</v>
      </c>
      <c r="C282" s="84" t="s">
        <v>251</v>
      </c>
      <c r="D282" s="84"/>
      <c r="E282" s="84"/>
      <c r="F282" s="44" t="s">
        <v>82</v>
      </c>
      <c r="G282" s="44" t="s">
        <v>252</v>
      </c>
      <c r="H282" s="44"/>
      <c r="I282" s="44" t="s">
        <v>252</v>
      </c>
      <c r="J282" s="56"/>
      <c r="K282" s="44"/>
      <c r="L282" s="56">
        <v>124.24</v>
      </c>
      <c r="M282" s="44"/>
      <c r="N282" s="55">
        <v>2216</v>
      </c>
      <c r="T282" s="43"/>
      <c r="U282" s="26"/>
      <c r="Y282" s="16" t="s">
        <v>251</v>
      </c>
      <c r="AA282" s="26"/>
      <c r="AB282" s="26"/>
    </row>
    <row r="283" spans="1:28" s="15" customFormat="1" ht="33.75" x14ac:dyDescent="0.2">
      <c r="A283" s="57"/>
      <c r="B283" s="30" t="s">
        <v>250</v>
      </c>
      <c r="C283" s="84" t="s">
        <v>248</v>
      </c>
      <c r="D283" s="84"/>
      <c r="E283" s="84"/>
      <c r="F283" s="44" t="s">
        <v>82</v>
      </c>
      <c r="G283" s="44" t="s">
        <v>249</v>
      </c>
      <c r="H283" s="44"/>
      <c r="I283" s="44" t="s">
        <v>249</v>
      </c>
      <c r="J283" s="56"/>
      <c r="K283" s="44"/>
      <c r="L283" s="56">
        <v>78.58</v>
      </c>
      <c r="M283" s="44"/>
      <c r="N283" s="55">
        <v>1402</v>
      </c>
      <c r="T283" s="43"/>
      <c r="U283" s="26"/>
      <c r="Y283" s="16" t="s">
        <v>248</v>
      </c>
      <c r="AA283" s="26"/>
      <c r="AB283" s="26"/>
    </row>
    <row r="284" spans="1:28" s="15" customFormat="1" ht="12" x14ac:dyDescent="0.2">
      <c r="A284" s="54"/>
      <c r="B284" s="24"/>
      <c r="C284" s="87" t="s">
        <v>79</v>
      </c>
      <c r="D284" s="87"/>
      <c r="E284" s="87"/>
      <c r="F284" s="49"/>
      <c r="G284" s="49"/>
      <c r="H284" s="49"/>
      <c r="I284" s="49"/>
      <c r="J284" s="50"/>
      <c r="K284" s="49"/>
      <c r="L284" s="50">
        <v>905.92</v>
      </c>
      <c r="M284" s="53"/>
      <c r="N284" s="48">
        <v>8823</v>
      </c>
      <c r="T284" s="43"/>
      <c r="U284" s="26"/>
      <c r="AA284" s="26" t="s">
        <v>79</v>
      </c>
      <c r="AB284" s="26"/>
    </row>
    <row r="285" spans="1:28" s="15" customFormat="1" ht="56.25" x14ac:dyDescent="0.2">
      <c r="A285" s="52" t="s">
        <v>512</v>
      </c>
      <c r="B285" s="51" t="s">
        <v>391</v>
      </c>
      <c r="C285" s="87" t="s">
        <v>511</v>
      </c>
      <c r="D285" s="87"/>
      <c r="E285" s="87"/>
      <c r="F285" s="49" t="s">
        <v>243</v>
      </c>
      <c r="G285" s="49"/>
      <c r="H285" s="49"/>
      <c r="I285" s="49" t="s">
        <v>99</v>
      </c>
      <c r="J285" s="50">
        <v>25383.33</v>
      </c>
      <c r="K285" s="49" t="s">
        <v>200</v>
      </c>
      <c r="L285" s="50">
        <v>6169.44</v>
      </c>
      <c r="M285" s="49" t="s">
        <v>74</v>
      </c>
      <c r="N285" s="48">
        <v>26652</v>
      </c>
      <c r="T285" s="43"/>
      <c r="U285" s="26" t="s">
        <v>511</v>
      </c>
      <c r="AA285" s="26"/>
      <c r="AB285" s="26"/>
    </row>
    <row r="286" spans="1:28" s="15" customFormat="1" ht="12" x14ac:dyDescent="0.2">
      <c r="A286" s="60"/>
      <c r="B286" s="30"/>
      <c r="C286" s="84" t="s">
        <v>198</v>
      </c>
      <c r="D286" s="84"/>
      <c r="E286" s="84"/>
      <c r="F286" s="84"/>
      <c r="G286" s="84"/>
      <c r="H286" s="84"/>
      <c r="I286" s="84"/>
      <c r="J286" s="84"/>
      <c r="K286" s="84"/>
      <c r="L286" s="84"/>
      <c r="M286" s="84"/>
      <c r="N286" s="92"/>
      <c r="T286" s="43"/>
      <c r="U286" s="26"/>
      <c r="W286" s="16" t="s">
        <v>198</v>
      </c>
      <c r="AA286" s="26"/>
      <c r="AB286" s="26"/>
    </row>
    <row r="287" spans="1:28" s="15" customFormat="1" ht="33.75" x14ac:dyDescent="0.2">
      <c r="A287" s="52" t="s">
        <v>510</v>
      </c>
      <c r="B287" s="51" t="s">
        <v>509</v>
      </c>
      <c r="C287" s="87" t="s">
        <v>508</v>
      </c>
      <c r="D287" s="87"/>
      <c r="E287" s="87"/>
      <c r="F287" s="49" t="s">
        <v>378</v>
      </c>
      <c r="G287" s="49"/>
      <c r="H287" s="49"/>
      <c r="I287" s="49" t="s">
        <v>144</v>
      </c>
      <c r="J287" s="50"/>
      <c r="K287" s="49"/>
      <c r="L287" s="50"/>
      <c r="M287" s="49"/>
      <c r="N287" s="48"/>
      <c r="T287" s="43"/>
      <c r="U287" s="26" t="s">
        <v>508</v>
      </c>
      <c r="AA287" s="26"/>
      <c r="AB287" s="26"/>
    </row>
    <row r="288" spans="1:28" s="15" customFormat="1" ht="12" x14ac:dyDescent="0.2">
      <c r="A288" s="47"/>
      <c r="B288" s="46"/>
      <c r="C288" s="84" t="s">
        <v>336</v>
      </c>
      <c r="D288" s="84"/>
      <c r="E288" s="84"/>
      <c r="F288" s="84"/>
      <c r="G288" s="84"/>
      <c r="H288" s="84"/>
      <c r="I288" s="84"/>
      <c r="J288" s="84"/>
      <c r="K288" s="84"/>
      <c r="L288" s="84"/>
      <c r="M288" s="84"/>
      <c r="N288" s="92"/>
      <c r="T288" s="43"/>
      <c r="U288" s="26"/>
      <c r="V288" s="16" t="s">
        <v>336</v>
      </c>
      <c r="AA288" s="26"/>
      <c r="AB288" s="26"/>
    </row>
    <row r="289" spans="1:28" s="15" customFormat="1" ht="22.5" x14ac:dyDescent="0.2">
      <c r="A289" s="60"/>
      <c r="B289" s="30" t="s">
        <v>101</v>
      </c>
      <c r="C289" s="84" t="s">
        <v>100</v>
      </c>
      <c r="D289" s="84"/>
      <c r="E289" s="84"/>
      <c r="F289" s="84"/>
      <c r="G289" s="84"/>
      <c r="H289" s="84"/>
      <c r="I289" s="84"/>
      <c r="J289" s="84"/>
      <c r="K289" s="84"/>
      <c r="L289" s="84"/>
      <c r="M289" s="84"/>
      <c r="N289" s="92"/>
      <c r="T289" s="43"/>
      <c r="U289" s="26"/>
      <c r="W289" s="16" t="s">
        <v>100</v>
      </c>
      <c r="AA289" s="26"/>
      <c r="AB289" s="26"/>
    </row>
    <row r="290" spans="1:28" s="15" customFormat="1" ht="12" x14ac:dyDescent="0.2">
      <c r="A290" s="57"/>
      <c r="B290" s="30" t="s">
        <v>99</v>
      </c>
      <c r="C290" s="84" t="s">
        <v>97</v>
      </c>
      <c r="D290" s="84"/>
      <c r="E290" s="84"/>
      <c r="F290" s="44"/>
      <c r="G290" s="44"/>
      <c r="H290" s="44"/>
      <c r="I290" s="44"/>
      <c r="J290" s="56">
        <v>248.92</v>
      </c>
      <c r="K290" s="44" t="s">
        <v>111</v>
      </c>
      <c r="L290" s="56">
        <v>17.18</v>
      </c>
      <c r="M290" s="44" t="s">
        <v>98</v>
      </c>
      <c r="N290" s="55">
        <v>306</v>
      </c>
      <c r="T290" s="43"/>
      <c r="U290" s="26"/>
      <c r="X290" s="16" t="s">
        <v>97</v>
      </c>
      <c r="AA290" s="26"/>
      <c r="AB290" s="26"/>
    </row>
    <row r="291" spans="1:28" s="15" customFormat="1" ht="12" x14ac:dyDescent="0.2">
      <c r="A291" s="57"/>
      <c r="B291" s="30" t="s">
        <v>119</v>
      </c>
      <c r="C291" s="84" t="s">
        <v>117</v>
      </c>
      <c r="D291" s="84"/>
      <c r="E291" s="84"/>
      <c r="F291" s="44"/>
      <c r="G291" s="44"/>
      <c r="H291" s="44"/>
      <c r="I291" s="44"/>
      <c r="J291" s="56">
        <v>965.21</v>
      </c>
      <c r="K291" s="44" t="s">
        <v>111</v>
      </c>
      <c r="L291" s="56">
        <v>66.599999999999994</v>
      </c>
      <c r="M291" s="44" t="s">
        <v>118</v>
      </c>
      <c r="N291" s="55">
        <v>537</v>
      </c>
      <c r="T291" s="43"/>
      <c r="U291" s="26"/>
      <c r="X291" s="16" t="s">
        <v>117</v>
      </c>
      <c r="AA291" s="26"/>
      <c r="AB291" s="26"/>
    </row>
    <row r="292" spans="1:28" s="15" customFormat="1" ht="12" x14ac:dyDescent="0.2">
      <c r="A292" s="57"/>
      <c r="B292" s="30" t="s">
        <v>116</v>
      </c>
      <c r="C292" s="84" t="s">
        <v>115</v>
      </c>
      <c r="D292" s="84"/>
      <c r="E292" s="84"/>
      <c r="F292" s="44"/>
      <c r="G292" s="44"/>
      <c r="H292" s="44"/>
      <c r="I292" s="44"/>
      <c r="J292" s="56">
        <v>102.06</v>
      </c>
      <c r="K292" s="44" t="s">
        <v>111</v>
      </c>
      <c r="L292" s="56">
        <v>7.04</v>
      </c>
      <c r="M292" s="44" t="s">
        <v>98</v>
      </c>
      <c r="N292" s="55">
        <v>126</v>
      </c>
      <c r="T292" s="43"/>
      <c r="U292" s="26"/>
      <c r="X292" s="16" t="s">
        <v>115</v>
      </c>
      <c r="AA292" s="26"/>
      <c r="AB292" s="26"/>
    </row>
    <row r="293" spans="1:28" s="15" customFormat="1" ht="12" x14ac:dyDescent="0.2">
      <c r="A293" s="57"/>
      <c r="B293" s="30" t="s">
        <v>96</v>
      </c>
      <c r="C293" s="84" t="s">
        <v>94</v>
      </c>
      <c r="D293" s="84"/>
      <c r="E293" s="84"/>
      <c r="F293" s="44"/>
      <c r="G293" s="44"/>
      <c r="H293" s="44"/>
      <c r="I293" s="44"/>
      <c r="J293" s="56">
        <v>9674.19</v>
      </c>
      <c r="K293" s="44"/>
      <c r="L293" s="56">
        <v>0.69</v>
      </c>
      <c r="M293" s="44" t="s">
        <v>74</v>
      </c>
      <c r="N293" s="55">
        <v>3</v>
      </c>
      <c r="T293" s="43"/>
      <c r="U293" s="26"/>
      <c r="X293" s="16" t="s">
        <v>94</v>
      </c>
      <c r="AA293" s="26"/>
      <c r="AB293" s="26"/>
    </row>
    <row r="294" spans="1:28" s="15" customFormat="1" ht="12" x14ac:dyDescent="0.2">
      <c r="A294" s="57"/>
      <c r="B294" s="30"/>
      <c r="C294" s="84" t="s">
        <v>89</v>
      </c>
      <c r="D294" s="84"/>
      <c r="E294" s="84"/>
      <c r="F294" s="44" t="s">
        <v>93</v>
      </c>
      <c r="G294" s="44" t="s">
        <v>507</v>
      </c>
      <c r="H294" s="44" t="s">
        <v>111</v>
      </c>
      <c r="I294" s="44" t="s">
        <v>506</v>
      </c>
      <c r="J294" s="56"/>
      <c r="K294" s="44"/>
      <c r="L294" s="56"/>
      <c r="M294" s="44"/>
      <c r="N294" s="55"/>
      <c r="T294" s="43"/>
      <c r="U294" s="26"/>
      <c r="Y294" s="16" t="s">
        <v>89</v>
      </c>
      <c r="AA294" s="26"/>
      <c r="AB294" s="26"/>
    </row>
    <row r="295" spans="1:28" s="15" customFormat="1" ht="12" x14ac:dyDescent="0.2">
      <c r="A295" s="57"/>
      <c r="B295" s="30"/>
      <c r="C295" s="84" t="s">
        <v>109</v>
      </c>
      <c r="D295" s="84"/>
      <c r="E295" s="84"/>
      <c r="F295" s="44" t="s">
        <v>93</v>
      </c>
      <c r="G295" s="44" t="s">
        <v>416</v>
      </c>
      <c r="H295" s="44" t="s">
        <v>111</v>
      </c>
      <c r="I295" s="44" t="s">
        <v>453</v>
      </c>
      <c r="J295" s="56"/>
      <c r="K295" s="44"/>
      <c r="L295" s="56"/>
      <c r="M295" s="44"/>
      <c r="N295" s="55"/>
      <c r="T295" s="43"/>
      <c r="U295" s="26"/>
      <c r="Y295" s="16" t="s">
        <v>109</v>
      </c>
      <c r="AA295" s="26"/>
      <c r="AB295" s="26"/>
    </row>
    <row r="296" spans="1:28" s="15" customFormat="1" ht="12" x14ac:dyDescent="0.2">
      <c r="A296" s="57"/>
      <c r="B296" s="30"/>
      <c r="C296" s="88" t="s">
        <v>88</v>
      </c>
      <c r="D296" s="88"/>
      <c r="E296" s="88"/>
      <c r="F296" s="53"/>
      <c r="G296" s="53"/>
      <c r="H296" s="53"/>
      <c r="I296" s="53"/>
      <c r="J296" s="59">
        <v>1225.6500000000001</v>
      </c>
      <c r="K296" s="53"/>
      <c r="L296" s="59">
        <v>84.47</v>
      </c>
      <c r="M296" s="53"/>
      <c r="N296" s="58"/>
      <c r="T296" s="43"/>
      <c r="U296" s="26"/>
      <c r="Z296" s="16" t="s">
        <v>88</v>
      </c>
      <c r="AA296" s="26"/>
      <c r="AB296" s="26"/>
    </row>
    <row r="297" spans="1:28" s="15" customFormat="1" ht="12" x14ac:dyDescent="0.2">
      <c r="A297" s="57"/>
      <c r="B297" s="30"/>
      <c r="C297" s="84" t="s">
        <v>87</v>
      </c>
      <c r="D297" s="84"/>
      <c r="E297" s="84"/>
      <c r="F297" s="44"/>
      <c r="G297" s="44"/>
      <c r="H297" s="44"/>
      <c r="I297" s="44"/>
      <c r="J297" s="56"/>
      <c r="K297" s="44"/>
      <c r="L297" s="56">
        <v>24.22</v>
      </c>
      <c r="M297" s="44"/>
      <c r="N297" s="55">
        <v>432</v>
      </c>
      <c r="T297" s="43"/>
      <c r="U297" s="26"/>
      <c r="Y297" s="16" t="s">
        <v>87</v>
      </c>
      <c r="AA297" s="26"/>
      <c r="AB297" s="26"/>
    </row>
    <row r="298" spans="1:28" s="15" customFormat="1" ht="33.75" x14ac:dyDescent="0.2">
      <c r="A298" s="57"/>
      <c r="B298" s="30" t="s">
        <v>253</v>
      </c>
      <c r="C298" s="84" t="s">
        <v>251</v>
      </c>
      <c r="D298" s="84"/>
      <c r="E298" s="84"/>
      <c r="F298" s="44" t="s">
        <v>82</v>
      </c>
      <c r="G298" s="44" t="s">
        <v>252</v>
      </c>
      <c r="H298" s="44"/>
      <c r="I298" s="44" t="s">
        <v>252</v>
      </c>
      <c r="J298" s="56"/>
      <c r="K298" s="44"/>
      <c r="L298" s="56">
        <v>28.34</v>
      </c>
      <c r="M298" s="44"/>
      <c r="N298" s="55">
        <v>505</v>
      </c>
      <c r="T298" s="43"/>
      <c r="U298" s="26"/>
      <c r="Y298" s="16" t="s">
        <v>251</v>
      </c>
      <c r="AA298" s="26"/>
      <c r="AB298" s="26"/>
    </row>
    <row r="299" spans="1:28" s="15" customFormat="1" ht="33.75" x14ac:dyDescent="0.2">
      <c r="A299" s="57"/>
      <c r="B299" s="30" t="s">
        <v>250</v>
      </c>
      <c r="C299" s="84" t="s">
        <v>248</v>
      </c>
      <c r="D299" s="84"/>
      <c r="E299" s="84"/>
      <c r="F299" s="44" t="s">
        <v>82</v>
      </c>
      <c r="G299" s="44" t="s">
        <v>249</v>
      </c>
      <c r="H299" s="44"/>
      <c r="I299" s="44" t="s">
        <v>249</v>
      </c>
      <c r="J299" s="56"/>
      <c r="K299" s="44"/>
      <c r="L299" s="56">
        <v>17.920000000000002</v>
      </c>
      <c r="M299" s="44"/>
      <c r="N299" s="55">
        <v>320</v>
      </c>
      <c r="T299" s="43"/>
      <c r="U299" s="26"/>
      <c r="Y299" s="16" t="s">
        <v>248</v>
      </c>
      <c r="AA299" s="26"/>
      <c r="AB299" s="26"/>
    </row>
    <row r="300" spans="1:28" s="15" customFormat="1" ht="12" x14ac:dyDescent="0.2">
      <c r="A300" s="54"/>
      <c r="B300" s="24"/>
      <c r="C300" s="87" t="s">
        <v>79</v>
      </c>
      <c r="D300" s="87"/>
      <c r="E300" s="87"/>
      <c r="F300" s="49"/>
      <c r="G300" s="49"/>
      <c r="H300" s="49"/>
      <c r="I300" s="49"/>
      <c r="J300" s="50"/>
      <c r="K300" s="49"/>
      <c r="L300" s="50">
        <v>130.72999999999999</v>
      </c>
      <c r="M300" s="53"/>
      <c r="N300" s="48">
        <v>1671</v>
      </c>
      <c r="T300" s="43"/>
      <c r="U300" s="26"/>
      <c r="AA300" s="26" t="s">
        <v>79</v>
      </c>
      <c r="AB300" s="26"/>
    </row>
    <row r="301" spans="1:28" s="15" customFormat="1" ht="56.25" x14ac:dyDescent="0.2">
      <c r="A301" s="52" t="s">
        <v>505</v>
      </c>
      <c r="B301" s="51" t="s">
        <v>504</v>
      </c>
      <c r="C301" s="87" t="s">
        <v>502</v>
      </c>
      <c r="D301" s="87"/>
      <c r="E301" s="87"/>
      <c r="F301" s="49" t="s">
        <v>202</v>
      </c>
      <c r="G301" s="49"/>
      <c r="H301" s="49"/>
      <c r="I301" s="49" t="s">
        <v>503</v>
      </c>
      <c r="J301" s="50">
        <v>48.2</v>
      </c>
      <c r="K301" s="49"/>
      <c r="L301" s="50">
        <v>292.08999999999997</v>
      </c>
      <c r="M301" s="49" t="s">
        <v>74</v>
      </c>
      <c r="N301" s="48">
        <v>1262</v>
      </c>
      <c r="T301" s="43"/>
      <c r="U301" s="26" t="s">
        <v>502</v>
      </c>
      <c r="AA301" s="26"/>
      <c r="AB301" s="26"/>
    </row>
    <row r="302" spans="1:28" s="15" customFormat="1" ht="12" x14ac:dyDescent="0.2">
      <c r="A302" s="47"/>
      <c r="B302" s="46"/>
      <c r="C302" s="84" t="s">
        <v>501</v>
      </c>
      <c r="D302" s="84"/>
      <c r="E302" s="84"/>
      <c r="F302" s="84"/>
      <c r="G302" s="84"/>
      <c r="H302" s="84"/>
      <c r="I302" s="84"/>
      <c r="J302" s="84"/>
      <c r="K302" s="84"/>
      <c r="L302" s="84"/>
      <c r="M302" s="84"/>
      <c r="N302" s="92"/>
      <c r="T302" s="43"/>
      <c r="U302" s="26"/>
      <c r="V302" s="16" t="s">
        <v>501</v>
      </c>
      <c r="AA302" s="26"/>
      <c r="AB302" s="26"/>
    </row>
    <row r="303" spans="1:28" s="15" customFormat="1" ht="45" x14ac:dyDescent="0.2">
      <c r="A303" s="52" t="s">
        <v>500</v>
      </c>
      <c r="B303" s="51" t="s">
        <v>400</v>
      </c>
      <c r="C303" s="87" t="s">
        <v>398</v>
      </c>
      <c r="D303" s="87"/>
      <c r="E303" s="87"/>
      <c r="F303" s="49" t="s">
        <v>399</v>
      </c>
      <c r="G303" s="49"/>
      <c r="H303" s="49"/>
      <c r="I303" s="49" t="s">
        <v>119</v>
      </c>
      <c r="J303" s="50"/>
      <c r="K303" s="49"/>
      <c r="L303" s="50"/>
      <c r="M303" s="49"/>
      <c r="N303" s="48"/>
      <c r="T303" s="43"/>
      <c r="U303" s="26" t="s">
        <v>398</v>
      </c>
      <c r="AA303" s="26"/>
      <c r="AB303" s="26"/>
    </row>
    <row r="304" spans="1:28" s="15" customFormat="1" ht="22.5" x14ac:dyDescent="0.2">
      <c r="A304" s="60"/>
      <c r="B304" s="30" t="s">
        <v>101</v>
      </c>
      <c r="C304" s="84" t="s">
        <v>100</v>
      </c>
      <c r="D304" s="84"/>
      <c r="E304" s="84"/>
      <c r="F304" s="84"/>
      <c r="G304" s="84"/>
      <c r="H304" s="84"/>
      <c r="I304" s="84"/>
      <c r="J304" s="84"/>
      <c r="K304" s="84"/>
      <c r="L304" s="84"/>
      <c r="M304" s="84"/>
      <c r="N304" s="92"/>
      <c r="T304" s="43"/>
      <c r="U304" s="26"/>
      <c r="W304" s="16" t="s">
        <v>100</v>
      </c>
      <c r="AA304" s="26"/>
      <c r="AB304" s="26"/>
    </row>
    <row r="305" spans="1:28" s="15" customFormat="1" ht="12" x14ac:dyDescent="0.2">
      <c r="A305" s="57"/>
      <c r="B305" s="30" t="s">
        <v>99</v>
      </c>
      <c r="C305" s="84" t="s">
        <v>97</v>
      </c>
      <c r="D305" s="84"/>
      <c r="E305" s="84"/>
      <c r="F305" s="44"/>
      <c r="G305" s="44"/>
      <c r="H305" s="44"/>
      <c r="I305" s="44"/>
      <c r="J305" s="56">
        <v>77.36</v>
      </c>
      <c r="K305" s="44" t="s">
        <v>111</v>
      </c>
      <c r="L305" s="56">
        <v>177.93</v>
      </c>
      <c r="M305" s="44" t="s">
        <v>98</v>
      </c>
      <c r="N305" s="55">
        <v>3172</v>
      </c>
      <c r="T305" s="43"/>
      <c r="U305" s="26"/>
      <c r="X305" s="16" t="s">
        <v>97</v>
      </c>
      <c r="AA305" s="26"/>
      <c r="AB305" s="26"/>
    </row>
    <row r="306" spans="1:28" s="15" customFormat="1" ht="12" x14ac:dyDescent="0.2">
      <c r="A306" s="57"/>
      <c r="B306" s="30" t="s">
        <v>119</v>
      </c>
      <c r="C306" s="84" t="s">
        <v>117</v>
      </c>
      <c r="D306" s="84"/>
      <c r="E306" s="84"/>
      <c r="F306" s="44"/>
      <c r="G306" s="44"/>
      <c r="H306" s="44"/>
      <c r="I306" s="44"/>
      <c r="J306" s="56">
        <v>101.25</v>
      </c>
      <c r="K306" s="44" t="s">
        <v>111</v>
      </c>
      <c r="L306" s="56">
        <v>232.88</v>
      </c>
      <c r="M306" s="44" t="s">
        <v>118</v>
      </c>
      <c r="N306" s="55">
        <v>1879</v>
      </c>
      <c r="T306" s="43"/>
      <c r="U306" s="26"/>
      <c r="X306" s="16" t="s">
        <v>117</v>
      </c>
      <c r="AA306" s="26"/>
      <c r="AB306" s="26"/>
    </row>
    <row r="307" spans="1:28" s="15" customFormat="1" ht="12" x14ac:dyDescent="0.2">
      <c r="A307" s="57"/>
      <c r="B307" s="30" t="s">
        <v>96</v>
      </c>
      <c r="C307" s="84" t="s">
        <v>94</v>
      </c>
      <c r="D307" s="84"/>
      <c r="E307" s="84"/>
      <c r="F307" s="44"/>
      <c r="G307" s="44"/>
      <c r="H307" s="44"/>
      <c r="I307" s="44"/>
      <c r="J307" s="56">
        <v>315.08</v>
      </c>
      <c r="K307" s="44"/>
      <c r="L307" s="56">
        <v>66.44</v>
      </c>
      <c r="M307" s="44" t="s">
        <v>74</v>
      </c>
      <c r="N307" s="55">
        <v>287</v>
      </c>
      <c r="T307" s="43"/>
      <c r="U307" s="26"/>
      <c r="X307" s="16" t="s">
        <v>94</v>
      </c>
      <c r="AA307" s="26"/>
      <c r="AB307" s="26"/>
    </row>
    <row r="308" spans="1:28" s="15" customFormat="1" ht="12" x14ac:dyDescent="0.2">
      <c r="A308" s="57"/>
      <c r="B308" s="30"/>
      <c r="C308" s="84" t="s">
        <v>89</v>
      </c>
      <c r="D308" s="84"/>
      <c r="E308" s="84"/>
      <c r="F308" s="44" t="s">
        <v>93</v>
      </c>
      <c r="G308" s="44" t="s">
        <v>397</v>
      </c>
      <c r="H308" s="44" t="s">
        <v>111</v>
      </c>
      <c r="I308" s="44" t="s">
        <v>499</v>
      </c>
      <c r="J308" s="56"/>
      <c r="K308" s="44"/>
      <c r="L308" s="56"/>
      <c r="M308" s="44"/>
      <c r="N308" s="55"/>
      <c r="T308" s="43"/>
      <c r="U308" s="26"/>
      <c r="Y308" s="16" t="s">
        <v>89</v>
      </c>
      <c r="AA308" s="26"/>
      <c r="AB308" s="26"/>
    </row>
    <row r="309" spans="1:28" s="15" customFormat="1" ht="12" x14ac:dyDescent="0.2">
      <c r="A309" s="57"/>
      <c r="B309" s="30"/>
      <c r="C309" s="88" t="s">
        <v>88</v>
      </c>
      <c r="D309" s="88"/>
      <c r="E309" s="88"/>
      <c r="F309" s="53"/>
      <c r="G309" s="53"/>
      <c r="H309" s="53"/>
      <c r="I309" s="53"/>
      <c r="J309" s="59">
        <v>211.83</v>
      </c>
      <c r="K309" s="53"/>
      <c r="L309" s="59">
        <v>477.25</v>
      </c>
      <c r="M309" s="53"/>
      <c r="N309" s="58"/>
      <c r="T309" s="43"/>
      <c r="U309" s="26"/>
      <c r="Z309" s="16" t="s">
        <v>88</v>
      </c>
      <c r="AA309" s="26"/>
      <c r="AB309" s="26"/>
    </row>
    <row r="310" spans="1:28" s="15" customFormat="1" ht="12" x14ac:dyDescent="0.2">
      <c r="A310" s="57"/>
      <c r="B310" s="30"/>
      <c r="C310" s="84" t="s">
        <v>87</v>
      </c>
      <c r="D310" s="84"/>
      <c r="E310" s="84"/>
      <c r="F310" s="44"/>
      <c r="G310" s="44"/>
      <c r="H310" s="44"/>
      <c r="I310" s="44"/>
      <c r="J310" s="56"/>
      <c r="K310" s="44"/>
      <c r="L310" s="56">
        <v>177.93</v>
      </c>
      <c r="M310" s="44"/>
      <c r="N310" s="55">
        <v>3172</v>
      </c>
      <c r="T310" s="43"/>
      <c r="U310" s="26"/>
      <c r="Y310" s="16" t="s">
        <v>87</v>
      </c>
      <c r="AA310" s="26"/>
      <c r="AB310" s="26"/>
    </row>
    <row r="311" spans="1:28" s="15" customFormat="1" ht="33.75" x14ac:dyDescent="0.2">
      <c r="A311" s="57"/>
      <c r="B311" s="30" t="s">
        <v>253</v>
      </c>
      <c r="C311" s="84" t="s">
        <v>251</v>
      </c>
      <c r="D311" s="84"/>
      <c r="E311" s="84"/>
      <c r="F311" s="44" t="s">
        <v>82</v>
      </c>
      <c r="G311" s="44" t="s">
        <v>252</v>
      </c>
      <c r="H311" s="44"/>
      <c r="I311" s="44" t="s">
        <v>252</v>
      </c>
      <c r="J311" s="56"/>
      <c r="K311" s="44"/>
      <c r="L311" s="56">
        <v>208.18</v>
      </c>
      <c r="M311" s="44"/>
      <c r="N311" s="55">
        <v>3711</v>
      </c>
      <c r="T311" s="43"/>
      <c r="U311" s="26"/>
      <c r="Y311" s="16" t="s">
        <v>251</v>
      </c>
      <c r="AA311" s="26"/>
      <c r="AB311" s="26"/>
    </row>
    <row r="312" spans="1:28" s="15" customFormat="1" ht="33.75" x14ac:dyDescent="0.2">
      <c r="A312" s="57"/>
      <c r="B312" s="30" t="s">
        <v>250</v>
      </c>
      <c r="C312" s="84" t="s">
        <v>248</v>
      </c>
      <c r="D312" s="84"/>
      <c r="E312" s="84"/>
      <c r="F312" s="44" t="s">
        <v>82</v>
      </c>
      <c r="G312" s="44" t="s">
        <v>249</v>
      </c>
      <c r="H312" s="44"/>
      <c r="I312" s="44" t="s">
        <v>249</v>
      </c>
      <c r="J312" s="56"/>
      <c r="K312" s="44"/>
      <c r="L312" s="56">
        <v>131.66999999999999</v>
      </c>
      <c r="M312" s="44"/>
      <c r="N312" s="55">
        <v>2347</v>
      </c>
      <c r="T312" s="43"/>
      <c r="U312" s="26"/>
      <c r="Y312" s="16" t="s">
        <v>248</v>
      </c>
      <c r="AA312" s="26"/>
      <c r="AB312" s="26"/>
    </row>
    <row r="313" spans="1:28" s="15" customFormat="1" ht="12" x14ac:dyDescent="0.2">
      <c r="A313" s="54"/>
      <c r="B313" s="24"/>
      <c r="C313" s="87" t="s">
        <v>79</v>
      </c>
      <c r="D313" s="87"/>
      <c r="E313" s="87"/>
      <c r="F313" s="49"/>
      <c r="G313" s="49"/>
      <c r="H313" s="49"/>
      <c r="I313" s="49"/>
      <c r="J313" s="50"/>
      <c r="K313" s="49"/>
      <c r="L313" s="50">
        <v>817.1</v>
      </c>
      <c r="M313" s="53"/>
      <c r="N313" s="48">
        <v>11396</v>
      </c>
      <c r="T313" s="43"/>
      <c r="U313" s="26"/>
      <c r="AA313" s="26" t="s">
        <v>79</v>
      </c>
      <c r="AB313" s="26"/>
    </row>
    <row r="314" spans="1:28" s="15" customFormat="1" ht="33.75" x14ac:dyDescent="0.2">
      <c r="A314" s="52" t="s">
        <v>498</v>
      </c>
      <c r="B314" s="51" t="s">
        <v>497</v>
      </c>
      <c r="C314" s="87" t="s">
        <v>496</v>
      </c>
      <c r="D314" s="87"/>
      <c r="E314" s="87"/>
      <c r="F314" s="49" t="s">
        <v>126</v>
      </c>
      <c r="G314" s="49"/>
      <c r="H314" s="49"/>
      <c r="I314" s="49" t="s">
        <v>96</v>
      </c>
      <c r="J314" s="50">
        <v>46.6</v>
      </c>
      <c r="K314" s="49"/>
      <c r="L314" s="50">
        <v>186.4</v>
      </c>
      <c r="M314" s="49" t="s">
        <v>74</v>
      </c>
      <c r="N314" s="48">
        <v>805</v>
      </c>
      <c r="T314" s="43"/>
      <c r="U314" s="26" t="s">
        <v>496</v>
      </c>
      <c r="AA314" s="26"/>
      <c r="AB314" s="26"/>
    </row>
    <row r="315" spans="1:28" s="15" customFormat="1" ht="33.75" x14ac:dyDescent="0.2">
      <c r="A315" s="52" t="s">
        <v>495</v>
      </c>
      <c r="B315" s="51" t="s">
        <v>391</v>
      </c>
      <c r="C315" s="87" t="s">
        <v>494</v>
      </c>
      <c r="D315" s="87"/>
      <c r="E315" s="87"/>
      <c r="F315" s="49" t="s">
        <v>243</v>
      </c>
      <c r="G315" s="49"/>
      <c r="H315" s="49"/>
      <c r="I315" s="49" t="s">
        <v>119</v>
      </c>
      <c r="J315" s="50">
        <v>2306.67</v>
      </c>
      <c r="K315" s="49" t="s">
        <v>200</v>
      </c>
      <c r="L315" s="50">
        <v>1121.3</v>
      </c>
      <c r="M315" s="49" t="s">
        <v>74</v>
      </c>
      <c r="N315" s="48">
        <v>4844</v>
      </c>
      <c r="T315" s="43"/>
      <c r="U315" s="26" t="s">
        <v>494</v>
      </c>
      <c r="AA315" s="26"/>
      <c r="AB315" s="26"/>
    </row>
    <row r="316" spans="1:28" s="15" customFormat="1" ht="12" x14ac:dyDescent="0.2">
      <c r="A316" s="60"/>
      <c r="B316" s="30"/>
      <c r="C316" s="84" t="s">
        <v>198</v>
      </c>
      <c r="D316" s="84"/>
      <c r="E316" s="84"/>
      <c r="F316" s="84"/>
      <c r="G316" s="84"/>
      <c r="H316" s="84"/>
      <c r="I316" s="84"/>
      <c r="J316" s="84"/>
      <c r="K316" s="84"/>
      <c r="L316" s="84"/>
      <c r="M316" s="84"/>
      <c r="N316" s="92"/>
      <c r="T316" s="43"/>
      <c r="U316" s="26"/>
      <c r="W316" s="16" t="s">
        <v>198</v>
      </c>
      <c r="AA316" s="26"/>
      <c r="AB316" s="26"/>
    </row>
    <row r="317" spans="1:28" s="15" customFormat="1" ht="22.5" x14ac:dyDescent="0.2">
      <c r="A317" s="52" t="s">
        <v>493</v>
      </c>
      <c r="B317" s="51" t="s">
        <v>388</v>
      </c>
      <c r="C317" s="87" t="s">
        <v>492</v>
      </c>
      <c r="D317" s="87"/>
      <c r="E317" s="87"/>
      <c r="F317" s="49" t="s">
        <v>243</v>
      </c>
      <c r="G317" s="49"/>
      <c r="H317" s="49"/>
      <c r="I317" s="49" t="s">
        <v>119</v>
      </c>
      <c r="J317" s="50">
        <v>237.63</v>
      </c>
      <c r="K317" s="49" t="s">
        <v>200</v>
      </c>
      <c r="L317" s="50">
        <v>115.51</v>
      </c>
      <c r="M317" s="49" t="s">
        <v>74</v>
      </c>
      <c r="N317" s="48">
        <v>499</v>
      </c>
      <c r="T317" s="43"/>
      <c r="U317" s="26" t="s">
        <v>492</v>
      </c>
      <c r="AA317" s="26"/>
      <c r="AB317" s="26"/>
    </row>
    <row r="318" spans="1:28" s="15" customFormat="1" ht="12" x14ac:dyDescent="0.2">
      <c r="A318" s="60"/>
      <c r="B318" s="30"/>
      <c r="C318" s="84" t="s">
        <v>198</v>
      </c>
      <c r="D318" s="84"/>
      <c r="E318" s="84"/>
      <c r="F318" s="84"/>
      <c r="G318" s="84"/>
      <c r="H318" s="84"/>
      <c r="I318" s="84"/>
      <c r="J318" s="84"/>
      <c r="K318" s="84"/>
      <c r="L318" s="84"/>
      <c r="M318" s="84"/>
      <c r="N318" s="92"/>
      <c r="T318" s="43"/>
      <c r="U318" s="26"/>
      <c r="W318" s="16" t="s">
        <v>198</v>
      </c>
      <c r="AA318" s="26"/>
      <c r="AB318" s="26"/>
    </row>
    <row r="319" spans="1:28" s="15" customFormat="1" ht="45" x14ac:dyDescent="0.2">
      <c r="A319" s="52" t="s">
        <v>491</v>
      </c>
      <c r="B319" s="51" t="s">
        <v>409</v>
      </c>
      <c r="C319" s="87" t="s">
        <v>406</v>
      </c>
      <c r="D319" s="87"/>
      <c r="E319" s="87"/>
      <c r="F319" s="49" t="s">
        <v>408</v>
      </c>
      <c r="G319" s="49"/>
      <c r="H319" s="49"/>
      <c r="I319" s="49" t="s">
        <v>490</v>
      </c>
      <c r="J319" s="50"/>
      <c r="K319" s="49"/>
      <c r="L319" s="50"/>
      <c r="M319" s="49"/>
      <c r="N319" s="48"/>
      <c r="T319" s="43"/>
      <c r="U319" s="26" t="s">
        <v>406</v>
      </c>
      <c r="AA319" s="26"/>
      <c r="AB319" s="26"/>
    </row>
    <row r="320" spans="1:28" s="15" customFormat="1" ht="12" x14ac:dyDescent="0.2">
      <c r="A320" s="47"/>
      <c r="B320" s="46"/>
      <c r="C320" s="84" t="s">
        <v>489</v>
      </c>
      <c r="D320" s="84"/>
      <c r="E320" s="84"/>
      <c r="F320" s="84"/>
      <c r="G320" s="84"/>
      <c r="H320" s="84"/>
      <c r="I320" s="84"/>
      <c r="J320" s="84"/>
      <c r="K320" s="84"/>
      <c r="L320" s="84"/>
      <c r="M320" s="84"/>
      <c r="N320" s="92"/>
      <c r="T320" s="43"/>
      <c r="U320" s="26"/>
      <c r="V320" s="16" t="s">
        <v>489</v>
      </c>
      <c r="AA320" s="26"/>
      <c r="AB320" s="26"/>
    </row>
    <row r="321" spans="1:28" s="15" customFormat="1" ht="22.5" x14ac:dyDescent="0.2">
      <c r="A321" s="60"/>
      <c r="B321" s="30" t="s">
        <v>101</v>
      </c>
      <c r="C321" s="84" t="s">
        <v>100</v>
      </c>
      <c r="D321" s="84"/>
      <c r="E321" s="84"/>
      <c r="F321" s="84"/>
      <c r="G321" s="84"/>
      <c r="H321" s="84"/>
      <c r="I321" s="84"/>
      <c r="J321" s="84"/>
      <c r="K321" s="84"/>
      <c r="L321" s="84"/>
      <c r="M321" s="84"/>
      <c r="N321" s="92"/>
      <c r="T321" s="43"/>
      <c r="U321" s="26"/>
      <c r="W321" s="16" t="s">
        <v>100</v>
      </c>
      <c r="AA321" s="26"/>
      <c r="AB321" s="26"/>
    </row>
    <row r="322" spans="1:28" s="15" customFormat="1" ht="12" x14ac:dyDescent="0.2">
      <c r="A322" s="57"/>
      <c r="B322" s="30" t="s">
        <v>99</v>
      </c>
      <c r="C322" s="84" t="s">
        <v>97</v>
      </c>
      <c r="D322" s="84"/>
      <c r="E322" s="84"/>
      <c r="F322" s="44"/>
      <c r="G322" s="44"/>
      <c r="H322" s="44"/>
      <c r="I322" s="44"/>
      <c r="J322" s="56">
        <v>23.4</v>
      </c>
      <c r="K322" s="44" t="s">
        <v>111</v>
      </c>
      <c r="L322" s="56">
        <v>55.68</v>
      </c>
      <c r="M322" s="44" t="s">
        <v>98</v>
      </c>
      <c r="N322" s="55">
        <v>993</v>
      </c>
      <c r="T322" s="43"/>
      <c r="U322" s="26"/>
      <c r="X322" s="16" t="s">
        <v>97</v>
      </c>
      <c r="AA322" s="26"/>
      <c r="AB322" s="26"/>
    </row>
    <row r="323" spans="1:28" s="15" customFormat="1" ht="12" x14ac:dyDescent="0.2">
      <c r="A323" s="57"/>
      <c r="B323" s="30" t="s">
        <v>119</v>
      </c>
      <c r="C323" s="84" t="s">
        <v>117</v>
      </c>
      <c r="D323" s="84"/>
      <c r="E323" s="84"/>
      <c r="F323" s="44"/>
      <c r="G323" s="44"/>
      <c r="H323" s="44"/>
      <c r="I323" s="44"/>
      <c r="J323" s="56">
        <v>88.16</v>
      </c>
      <c r="K323" s="44" t="s">
        <v>111</v>
      </c>
      <c r="L323" s="56">
        <v>209.76</v>
      </c>
      <c r="M323" s="44" t="s">
        <v>118</v>
      </c>
      <c r="N323" s="55">
        <v>1693</v>
      </c>
      <c r="T323" s="43"/>
      <c r="U323" s="26"/>
      <c r="X323" s="16" t="s">
        <v>117</v>
      </c>
      <c r="AA323" s="26"/>
      <c r="AB323" s="26"/>
    </row>
    <row r="324" spans="1:28" s="15" customFormat="1" ht="12" x14ac:dyDescent="0.2">
      <c r="A324" s="57"/>
      <c r="B324" s="30" t="s">
        <v>116</v>
      </c>
      <c r="C324" s="84" t="s">
        <v>115</v>
      </c>
      <c r="D324" s="84"/>
      <c r="E324" s="84"/>
      <c r="F324" s="44"/>
      <c r="G324" s="44"/>
      <c r="H324" s="44"/>
      <c r="I324" s="44"/>
      <c r="J324" s="56">
        <v>14.3</v>
      </c>
      <c r="K324" s="44" t="s">
        <v>111</v>
      </c>
      <c r="L324" s="56">
        <v>34.020000000000003</v>
      </c>
      <c r="M324" s="44" t="s">
        <v>98</v>
      </c>
      <c r="N324" s="55">
        <v>607</v>
      </c>
      <c r="T324" s="43"/>
      <c r="U324" s="26"/>
      <c r="X324" s="16" t="s">
        <v>115</v>
      </c>
      <c r="AA324" s="26"/>
      <c r="AB324" s="26"/>
    </row>
    <row r="325" spans="1:28" s="15" customFormat="1" ht="12" x14ac:dyDescent="0.2">
      <c r="A325" s="57"/>
      <c r="B325" s="30" t="s">
        <v>96</v>
      </c>
      <c r="C325" s="84" t="s">
        <v>94</v>
      </c>
      <c r="D325" s="84"/>
      <c r="E325" s="84"/>
      <c r="F325" s="44"/>
      <c r="G325" s="44"/>
      <c r="H325" s="44"/>
      <c r="I325" s="44"/>
      <c r="J325" s="56">
        <v>180.68</v>
      </c>
      <c r="K325" s="44"/>
      <c r="L325" s="56">
        <v>373.83</v>
      </c>
      <c r="M325" s="44" t="s">
        <v>74</v>
      </c>
      <c r="N325" s="55">
        <v>1615</v>
      </c>
      <c r="T325" s="43"/>
      <c r="U325" s="26"/>
      <c r="X325" s="16" t="s">
        <v>94</v>
      </c>
      <c r="AA325" s="26"/>
      <c r="AB325" s="26"/>
    </row>
    <row r="326" spans="1:28" s="15" customFormat="1" ht="12" x14ac:dyDescent="0.2">
      <c r="A326" s="57"/>
      <c r="B326" s="30"/>
      <c r="C326" s="84" t="s">
        <v>89</v>
      </c>
      <c r="D326" s="84"/>
      <c r="E326" s="84"/>
      <c r="F326" s="44" t="s">
        <v>93</v>
      </c>
      <c r="G326" s="44" t="s">
        <v>405</v>
      </c>
      <c r="H326" s="44" t="s">
        <v>111</v>
      </c>
      <c r="I326" s="44" t="s">
        <v>488</v>
      </c>
      <c r="J326" s="56"/>
      <c r="K326" s="44"/>
      <c r="L326" s="56"/>
      <c r="M326" s="44"/>
      <c r="N326" s="55"/>
      <c r="T326" s="43"/>
      <c r="U326" s="26"/>
      <c r="Y326" s="16" t="s">
        <v>89</v>
      </c>
      <c r="AA326" s="26"/>
      <c r="AB326" s="26"/>
    </row>
    <row r="327" spans="1:28" s="15" customFormat="1" ht="12" x14ac:dyDescent="0.2">
      <c r="A327" s="57"/>
      <c r="B327" s="30"/>
      <c r="C327" s="84" t="s">
        <v>109</v>
      </c>
      <c r="D327" s="84"/>
      <c r="E327" s="84"/>
      <c r="F327" s="44" t="s">
        <v>93</v>
      </c>
      <c r="G327" s="44" t="s">
        <v>403</v>
      </c>
      <c r="H327" s="44" t="s">
        <v>111</v>
      </c>
      <c r="I327" s="44" t="s">
        <v>487</v>
      </c>
      <c r="J327" s="56"/>
      <c r="K327" s="44"/>
      <c r="L327" s="56"/>
      <c r="M327" s="44"/>
      <c r="N327" s="55"/>
      <c r="T327" s="43"/>
      <c r="U327" s="26"/>
      <c r="Y327" s="16" t="s">
        <v>109</v>
      </c>
      <c r="AA327" s="26"/>
      <c r="AB327" s="26"/>
    </row>
    <row r="328" spans="1:28" s="15" customFormat="1" ht="12" x14ac:dyDescent="0.2">
      <c r="A328" s="57"/>
      <c r="B328" s="30"/>
      <c r="C328" s="88" t="s">
        <v>88</v>
      </c>
      <c r="D328" s="88"/>
      <c r="E328" s="88"/>
      <c r="F328" s="53"/>
      <c r="G328" s="53"/>
      <c r="H328" s="53"/>
      <c r="I328" s="53"/>
      <c r="J328" s="59">
        <v>292.24</v>
      </c>
      <c r="K328" s="53"/>
      <c r="L328" s="59">
        <v>639.27</v>
      </c>
      <c r="M328" s="53"/>
      <c r="N328" s="58"/>
      <c r="T328" s="43"/>
      <c r="U328" s="26"/>
      <c r="Z328" s="16" t="s">
        <v>88</v>
      </c>
      <c r="AA328" s="26"/>
      <c r="AB328" s="26"/>
    </row>
    <row r="329" spans="1:28" s="15" customFormat="1" ht="12" x14ac:dyDescent="0.2">
      <c r="A329" s="57"/>
      <c r="B329" s="30"/>
      <c r="C329" s="84" t="s">
        <v>87</v>
      </c>
      <c r="D329" s="84"/>
      <c r="E329" s="84"/>
      <c r="F329" s="44"/>
      <c r="G329" s="44"/>
      <c r="H329" s="44"/>
      <c r="I329" s="44"/>
      <c r="J329" s="56"/>
      <c r="K329" s="44"/>
      <c r="L329" s="56">
        <v>89.7</v>
      </c>
      <c r="M329" s="44"/>
      <c r="N329" s="55">
        <v>1600</v>
      </c>
      <c r="T329" s="43"/>
      <c r="U329" s="26"/>
      <c r="Y329" s="16" t="s">
        <v>87</v>
      </c>
      <c r="AA329" s="26"/>
      <c r="AB329" s="26"/>
    </row>
    <row r="330" spans="1:28" s="15" customFormat="1" ht="33.75" x14ac:dyDescent="0.2">
      <c r="A330" s="57"/>
      <c r="B330" s="30" t="s">
        <v>253</v>
      </c>
      <c r="C330" s="84" t="s">
        <v>251</v>
      </c>
      <c r="D330" s="84"/>
      <c r="E330" s="84"/>
      <c r="F330" s="44" t="s">
        <v>82</v>
      </c>
      <c r="G330" s="44" t="s">
        <v>252</v>
      </c>
      <c r="H330" s="44"/>
      <c r="I330" s="44" t="s">
        <v>252</v>
      </c>
      <c r="J330" s="56"/>
      <c r="K330" s="44"/>
      <c r="L330" s="56">
        <v>104.95</v>
      </c>
      <c r="M330" s="44"/>
      <c r="N330" s="55">
        <v>1872</v>
      </c>
      <c r="T330" s="43"/>
      <c r="U330" s="26"/>
      <c r="Y330" s="16" t="s">
        <v>251</v>
      </c>
      <c r="AA330" s="26"/>
      <c r="AB330" s="26"/>
    </row>
    <row r="331" spans="1:28" s="15" customFormat="1" ht="33.75" x14ac:dyDescent="0.2">
      <c r="A331" s="57"/>
      <c r="B331" s="30" t="s">
        <v>250</v>
      </c>
      <c r="C331" s="84" t="s">
        <v>248</v>
      </c>
      <c r="D331" s="84"/>
      <c r="E331" s="84"/>
      <c r="F331" s="44" t="s">
        <v>82</v>
      </c>
      <c r="G331" s="44" t="s">
        <v>249</v>
      </c>
      <c r="H331" s="44"/>
      <c r="I331" s="44" t="s">
        <v>249</v>
      </c>
      <c r="J331" s="56"/>
      <c r="K331" s="44"/>
      <c r="L331" s="56">
        <v>66.38</v>
      </c>
      <c r="M331" s="44"/>
      <c r="N331" s="55">
        <v>1184</v>
      </c>
      <c r="T331" s="43"/>
      <c r="U331" s="26"/>
      <c r="Y331" s="16" t="s">
        <v>248</v>
      </c>
      <c r="AA331" s="26"/>
      <c r="AB331" s="26"/>
    </row>
    <row r="332" spans="1:28" s="15" customFormat="1" ht="12" x14ac:dyDescent="0.2">
      <c r="A332" s="54"/>
      <c r="B332" s="24"/>
      <c r="C332" s="87" t="s">
        <v>79</v>
      </c>
      <c r="D332" s="87"/>
      <c r="E332" s="87"/>
      <c r="F332" s="49"/>
      <c r="G332" s="49"/>
      <c r="H332" s="49"/>
      <c r="I332" s="49"/>
      <c r="J332" s="50"/>
      <c r="K332" s="49"/>
      <c r="L332" s="50">
        <v>810.6</v>
      </c>
      <c r="M332" s="53"/>
      <c r="N332" s="48">
        <v>7357</v>
      </c>
      <c r="T332" s="43"/>
      <c r="U332" s="26"/>
      <c r="AA332" s="26" t="s">
        <v>79</v>
      </c>
      <c r="AB332" s="26"/>
    </row>
    <row r="333" spans="1:28" s="15" customFormat="1" ht="12" x14ac:dyDescent="0.2">
      <c r="A333" s="89" t="s">
        <v>486</v>
      </c>
      <c r="B333" s="90"/>
      <c r="C333" s="90"/>
      <c r="D333" s="90"/>
      <c r="E333" s="90"/>
      <c r="F333" s="90"/>
      <c r="G333" s="90"/>
      <c r="H333" s="90"/>
      <c r="I333" s="90"/>
      <c r="J333" s="90"/>
      <c r="K333" s="90"/>
      <c r="L333" s="90"/>
      <c r="M333" s="90"/>
      <c r="N333" s="91"/>
      <c r="T333" s="43"/>
      <c r="U333" s="26"/>
      <c r="AA333" s="26"/>
      <c r="AB333" s="26" t="s">
        <v>486</v>
      </c>
    </row>
    <row r="334" spans="1:28" s="15" customFormat="1" ht="33.75" x14ac:dyDescent="0.2">
      <c r="A334" s="52" t="s">
        <v>485</v>
      </c>
      <c r="B334" s="51" t="s">
        <v>484</v>
      </c>
      <c r="C334" s="87" t="s">
        <v>483</v>
      </c>
      <c r="D334" s="87"/>
      <c r="E334" s="87"/>
      <c r="F334" s="49" t="s">
        <v>378</v>
      </c>
      <c r="G334" s="49"/>
      <c r="H334" s="49"/>
      <c r="I334" s="49" t="s">
        <v>465</v>
      </c>
      <c r="J334" s="50"/>
      <c r="K334" s="49"/>
      <c r="L334" s="50"/>
      <c r="M334" s="49"/>
      <c r="N334" s="48"/>
      <c r="T334" s="43"/>
      <c r="U334" s="26" t="s">
        <v>483</v>
      </c>
      <c r="AA334" s="26"/>
      <c r="AB334" s="26"/>
    </row>
    <row r="335" spans="1:28" s="15" customFormat="1" ht="12" x14ac:dyDescent="0.2">
      <c r="A335" s="47"/>
      <c r="B335" s="46"/>
      <c r="C335" s="84" t="s">
        <v>463</v>
      </c>
      <c r="D335" s="84"/>
      <c r="E335" s="84"/>
      <c r="F335" s="84"/>
      <c r="G335" s="84"/>
      <c r="H335" s="84"/>
      <c r="I335" s="84"/>
      <c r="J335" s="84"/>
      <c r="K335" s="84"/>
      <c r="L335" s="84"/>
      <c r="M335" s="84"/>
      <c r="N335" s="92"/>
      <c r="T335" s="43"/>
      <c r="U335" s="26"/>
      <c r="V335" s="16" t="s">
        <v>463</v>
      </c>
      <c r="AA335" s="26"/>
      <c r="AB335" s="26"/>
    </row>
    <row r="336" spans="1:28" s="15" customFormat="1" ht="22.5" x14ac:dyDescent="0.2">
      <c r="A336" s="60"/>
      <c r="B336" s="30" t="s">
        <v>101</v>
      </c>
      <c r="C336" s="84" t="s">
        <v>100</v>
      </c>
      <c r="D336" s="84"/>
      <c r="E336" s="84"/>
      <c r="F336" s="84"/>
      <c r="G336" s="84"/>
      <c r="H336" s="84"/>
      <c r="I336" s="84"/>
      <c r="J336" s="84"/>
      <c r="K336" s="84"/>
      <c r="L336" s="84"/>
      <c r="M336" s="84"/>
      <c r="N336" s="92"/>
      <c r="T336" s="43"/>
      <c r="U336" s="26"/>
      <c r="W336" s="16" t="s">
        <v>100</v>
      </c>
      <c r="AA336" s="26"/>
      <c r="AB336" s="26"/>
    </row>
    <row r="337" spans="1:28" s="15" customFormat="1" ht="12" x14ac:dyDescent="0.2">
      <c r="A337" s="57"/>
      <c r="B337" s="30" t="s">
        <v>99</v>
      </c>
      <c r="C337" s="84" t="s">
        <v>97</v>
      </c>
      <c r="D337" s="84"/>
      <c r="E337" s="84"/>
      <c r="F337" s="44"/>
      <c r="G337" s="44"/>
      <c r="H337" s="44"/>
      <c r="I337" s="44"/>
      <c r="J337" s="56">
        <v>491.79</v>
      </c>
      <c r="K337" s="44" t="s">
        <v>111</v>
      </c>
      <c r="L337" s="56">
        <v>140.82</v>
      </c>
      <c r="M337" s="44" t="s">
        <v>98</v>
      </c>
      <c r="N337" s="55">
        <v>2511</v>
      </c>
      <c r="T337" s="43"/>
      <c r="U337" s="26"/>
      <c r="X337" s="16" t="s">
        <v>97</v>
      </c>
      <c r="AA337" s="26"/>
      <c r="AB337" s="26"/>
    </row>
    <row r="338" spans="1:28" s="15" customFormat="1" ht="12" x14ac:dyDescent="0.2">
      <c r="A338" s="57"/>
      <c r="B338" s="30" t="s">
        <v>119</v>
      </c>
      <c r="C338" s="84" t="s">
        <v>117</v>
      </c>
      <c r="D338" s="84"/>
      <c r="E338" s="84"/>
      <c r="F338" s="44"/>
      <c r="G338" s="44"/>
      <c r="H338" s="44"/>
      <c r="I338" s="44"/>
      <c r="J338" s="56">
        <v>1875.01</v>
      </c>
      <c r="K338" s="44" t="s">
        <v>111</v>
      </c>
      <c r="L338" s="56">
        <v>536.91</v>
      </c>
      <c r="M338" s="44" t="s">
        <v>118</v>
      </c>
      <c r="N338" s="55">
        <v>4333</v>
      </c>
      <c r="T338" s="43"/>
      <c r="U338" s="26"/>
      <c r="X338" s="16" t="s">
        <v>117</v>
      </c>
      <c r="AA338" s="26"/>
      <c r="AB338" s="26"/>
    </row>
    <row r="339" spans="1:28" s="15" customFormat="1" ht="12" x14ac:dyDescent="0.2">
      <c r="A339" s="57"/>
      <c r="B339" s="30" t="s">
        <v>116</v>
      </c>
      <c r="C339" s="84" t="s">
        <v>115</v>
      </c>
      <c r="D339" s="84"/>
      <c r="E339" s="84"/>
      <c r="F339" s="44"/>
      <c r="G339" s="44"/>
      <c r="H339" s="44"/>
      <c r="I339" s="44"/>
      <c r="J339" s="56">
        <v>184.69</v>
      </c>
      <c r="K339" s="44" t="s">
        <v>111</v>
      </c>
      <c r="L339" s="56">
        <v>52.89</v>
      </c>
      <c r="M339" s="44" t="s">
        <v>98</v>
      </c>
      <c r="N339" s="55">
        <v>943</v>
      </c>
      <c r="T339" s="43"/>
      <c r="U339" s="26"/>
      <c r="X339" s="16" t="s">
        <v>115</v>
      </c>
      <c r="AA339" s="26"/>
      <c r="AB339" s="26"/>
    </row>
    <row r="340" spans="1:28" s="15" customFormat="1" ht="12" x14ac:dyDescent="0.2">
      <c r="A340" s="57"/>
      <c r="B340" s="30" t="s">
        <v>96</v>
      </c>
      <c r="C340" s="84" t="s">
        <v>94</v>
      </c>
      <c r="D340" s="84"/>
      <c r="E340" s="84"/>
      <c r="F340" s="44"/>
      <c r="G340" s="44"/>
      <c r="H340" s="44"/>
      <c r="I340" s="44"/>
      <c r="J340" s="56">
        <v>19161.53</v>
      </c>
      <c r="K340" s="44"/>
      <c r="L340" s="56">
        <v>5.74</v>
      </c>
      <c r="M340" s="44" t="s">
        <v>74</v>
      </c>
      <c r="N340" s="55">
        <v>25</v>
      </c>
      <c r="T340" s="43"/>
      <c r="U340" s="26"/>
      <c r="X340" s="16" t="s">
        <v>94</v>
      </c>
      <c r="AA340" s="26"/>
      <c r="AB340" s="26"/>
    </row>
    <row r="341" spans="1:28" s="15" customFormat="1" ht="12" x14ac:dyDescent="0.2">
      <c r="A341" s="57"/>
      <c r="B341" s="30"/>
      <c r="C341" s="84" t="s">
        <v>89</v>
      </c>
      <c r="D341" s="84"/>
      <c r="E341" s="84"/>
      <c r="F341" s="44" t="s">
        <v>93</v>
      </c>
      <c r="G341" s="44" t="s">
        <v>482</v>
      </c>
      <c r="H341" s="44" t="s">
        <v>111</v>
      </c>
      <c r="I341" s="44" t="s">
        <v>481</v>
      </c>
      <c r="J341" s="56"/>
      <c r="K341" s="44"/>
      <c r="L341" s="56"/>
      <c r="M341" s="44"/>
      <c r="N341" s="55"/>
      <c r="T341" s="43"/>
      <c r="U341" s="26"/>
      <c r="Y341" s="16" t="s">
        <v>89</v>
      </c>
      <c r="AA341" s="26"/>
      <c r="AB341" s="26"/>
    </row>
    <row r="342" spans="1:28" s="15" customFormat="1" ht="12" x14ac:dyDescent="0.2">
      <c r="A342" s="57"/>
      <c r="B342" s="30"/>
      <c r="C342" s="84" t="s">
        <v>109</v>
      </c>
      <c r="D342" s="84"/>
      <c r="E342" s="84"/>
      <c r="F342" s="44" t="s">
        <v>93</v>
      </c>
      <c r="G342" s="44" t="s">
        <v>480</v>
      </c>
      <c r="H342" s="44" t="s">
        <v>111</v>
      </c>
      <c r="I342" s="44" t="s">
        <v>479</v>
      </c>
      <c r="J342" s="56"/>
      <c r="K342" s="44"/>
      <c r="L342" s="56"/>
      <c r="M342" s="44"/>
      <c r="N342" s="55"/>
      <c r="T342" s="43"/>
      <c r="U342" s="26"/>
      <c r="Y342" s="16" t="s">
        <v>109</v>
      </c>
      <c r="AA342" s="26"/>
      <c r="AB342" s="26"/>
    </row>
    <row r="343" spans="1:28" s="15" customFormat="1" ht="12" x14ac:dyDescent="0.2">
      <c r="A343" s="57"/>
      <c r="B343" s="30"/>
      <c r="C343" s="88" t="s">
        <v>88</v>
      </c>
      <c r="D343" s="88"/>
      <c r="E343" s="88"/>
      <c r="F343" s="53"/>
      <c r="G343" s="53"/>
      <c r="H343" s="53"/>
      <c r="I343" s="53"/>
      <c r="J343" s="59">
        <v>2389.84</v>
      </c>
      <c r="K343" s="53"/>
      <c r="L343" s="59">
        <v>683.47</v>
      </c>
      <c r="M343" s="53"/>
      <c r="N343" s="58"/>
      <c r="T343" s="43"/>
      <c r="U343" s="26"/>
      <c r="Z343" s="16" t="s">
        <v>88</v>
      </c>
      <c r="AA343" s="26"/>
      <c r="AB343" s="26"/>
    </row>
    <row r="344" spans="1:28" s="15" customFormat="1" ht="12" x14ac:dyDescent="0.2">
      <c r="A344" s="57"/>
      <c r="B344" s="30"/>
      <c r="C344" s="84" t="s">
        <v>87</v>
      </c>
      <c r="D344" s="84"/>
      <c r="E344" s="84"/>
      <c r="F344" s="44"/>
      <c r="G344" s="44"/>
      <c r="H344" s="44"/>
      <c r="I344" s="44"/>
      <c r="J344" s="56"/>
      <c r="K344" s="44"/>
      <c r="L344" s="56">
        <v>193.71</v>
      </c>
      <c r="M344" s="44"/>
      <c r="N344" s="55">
        <v>3454</v>
      </c>
      <c r="T344" s="43"/>
      <c r="U344" s="26"/>
      <c r="Y344" s="16" t="s">
        <v>87</v>
      </c>
      <c r="AA344" s="26"/>
      <c r="AB344" s="26"/>
    </row>
    <row r="345" spans="1:28" s="15" customFormat="1" ht="33.75" x14ac:dyDescent="0.2">
      <c r="A345" s="57"/>
      <c r="B345" s="30" t="s">
        <v>253</v>
      </c>
      <c r="C345" s="84" t="s">
        <v>251</v>
      </c>
      <c r="D345" s="84"/>
      <c r="E345" s="84"/>
      <c r="F345" s="44" t="s">
        <v>82</v>
      </c>
      <c r="G345" s="44" t="s">
        <v>252</v>
      </c>
      <c r="H345" s="44"/>
      <c r="I345" s="44" t="s">
        <v>252</v>
      </c>
      <c r="J345" s="56"/>
      <c r="K345" s="44"/>
      <c r="L345" s="56">
        <v>226.64</v>
      </c>
      <c r="M345" s="44"/>
      <c r="N345" s="55">
        <v>4041</v>
      </c>
      <c r="T345" s="43"/>
      <c r="U345" s="26"/>
      <c r="Y345" s="16" t="s">
        <v>251</v>
      </c>
      <c r="AA345" s="26"/>
      <c r="AB345" s="26"/>
    </row>
    <row r="346" spans="1:28" s="15" customFormat="1" ht="33.75" x14ac:dyDescent="0.2">
      <c r="A346" s="57"/>
      <c r="B346" s="30" t="s">
        <v>250</v>
      </c>
      <c r="C346" s="84" t="s">
        <v>248</v>
      </c>
      <c r="D346" s="84"/>
      <c r="E346" s="84"/>
      <c r="F346" s="44" t="s">
        <v>82</v>
      </c>
      <c r="G346" s="44" t="s">
        <v>249</v>
      </c>
      <c r="H346" s="44"/>
      <c r="I346" s="44" t="s">
        <v>249</v>
      </c>
      <c r="J346" s="56"/>
      <c r="K346" s="44"/>
      <c r="L346" s="56">
        <v>143.35</v>
      </c>
      <c r="M346" s="44"/>
      <c r="N346" s="55">
        <v>2556</v>
      </c>
      <c r="T346" s="43"/>
      <c r="U346" s="26"/>
      <c r="Y346" s="16" t="s">
        <v>248</v>
      </c>
      <c r="AA346" s="26"/>
      <c r="AB346" s="26"/>
    </row>
    <row r="347" spans="1:28" s="15" customFormat="1" ht="12" x14ac:dyDescent="0.2">
      <c r="A347" s="54"/>
      <c r="B347" s="24"/>
      <c r="C347" s="87" t="s">
        <v>79</v>
      </c>
      <c r="D347" s="87"/>
      <c r="E347" s="87"/>
      <c r="F347" s="49"/>
      <c r="G347" s="49"/>
      <c r="H347" s="49"/>
      <c r="I347" s="49"/>
      <c r="J347" s="50"/>
      <c r="K347" s="49"/>
      <c r="L347" s="50">
        <v>1053.46</v>
      </c>
      <c r="M347" s="53"/>
      <c r="N347" s="48">
        <v>13466</v>
      </c>
      <c r="T347" s="43"/>
      <c r="U347" s="26"/>
      <c r="AA347" s="26" t="s">
        <v>79</v>
      </c>
      <c r="AB347" s="26"/>
    </row>
    <row r="348" spans="1:28" s="15" customFormat="1" ht="56.25" x14ac:dyDescent="0.2">
      <c r="A348" s="52" t="s">
        <v>478</v>
      </c>
      <c r="B348" s="51" t="s">
        <v>477</v>
      </c>
      <c r="C348" s="87" t="s">
        <v>475</v>
      </c>
      <c r="D348" s="87"/>
      <c r="E348" s="87"/>
      <c r="F348" s="49" t="s">
        <v>202</v>
      </c>
      <c r="G348" s="49"/>
      <c r="H348" s="49"/>
      <c r="I348" s="49" t="s">
        <v>476</v>
      </c>
      <c r="J348" s="50">
        <v>113</v>
      </c>
      <c r="K348" s="49"/>
      <c r="L348" s="50">
        <v>2841.95</v>
      </c>
      <c r="M348" s="49" t="s">
        <v>74</v>
      </c>
      <c r="N348" s="48">
        <v>12277</v>
      </c>
      <c r="T348" s="43"/>
      <c r="U348" s="26" t="s">
        <v>475</v>
      </c>
      <c r="AA348" s="26"/>
      <c r="AB348" s="26"/>
    </row>
    <row r="349" spans="1:28" s="15" customFormat="1" ht="12" x14ac:dyDescent="0.2">
      <c r="A349" s="47"/>
      <c r="B349" s="46"/>
      <c r="C349" s="84" t="s">
        <v>474</v>
      </c>
      <c r="D349" s="84"/>
      <c r="E349" s="84"/>
      <c r="F349" s="84"/>
      <c r="G349" s="84"/>
      <c r="H349" s="84"/>
      <c r="I349" s="84"/>
      <c r="J349" s="84"/>
      <c r="K349" s="84"/>
      <c r="L349" s="84"/>
      <c r="M349" s="84"/>
      <c r="N349" s="92"/>
      <c r="T349" s="43"/>
      <c r="U349" s="26"/>
      <c r="V349" s="16" t="s">
        <v>474</v>
      </c>
      <c r="AA349" s="26"/>
      <c r="AB349" s="26"/>
    </row>
    <row r="350" spans="1:28" s="15" customFormat="1" ht="45" x14ac:dyDescent="0.2">
      <c r="A350" s="52" t="s">
        <v>473</v>
      </c>
      <c r="B350" s="51" t="s">
        <v>409</v>
      </c>
      <c r="C350" s="87" t="s">
        <v>406</v>
      </c>
      <c r="D350" s="87"/>
      <c r="E350" s="87"/>
      <c r="F350" s="49" t="s">
        <v>408</v>
      </c>
      <c r="G350" s="49"/>
      <c r="H350" s="49"/>
      <c r="I350" s="49" t="s">
        <v>472</v>
      </c>
      <c r="J350" s="50"/>
      <c r="K350" s="49"/>
      <c r="L350" s="50"/>
      <c r="M350" s="49"/>
      <c r="N350" s="48"/>
      <c r="T350" s="43"/>
      <c r="U350" s="26" t="s">
        <v>406</v>
      </c>
      <c r="AA350" s="26"/>
      <c r="AB350" s="26"/>
    </row>
    <row r="351" spans="1:28" s="15" customFormat="1" ht="12" x14ac:dyDescent="0.2">
      <c r="A351" s="47"/>
      <c r="B351" s="46"/>
      <c r="C351" s="84" t="s">
        <v>471</v>
      </c>
      <c r="D351" s="84"/>
      <c r="E351" s="84"/>
      <c r="F351" s="84"/>
      <c r="G351" s="84"/>
      <c r="H351" s="84"/>
      <c r="I351" s="84"/>
      <c r="J351" s="84"/>
      <c r="K351" s="84"/>
      <c r="L351" s="84"/>
      <c r="M351" s="84"/>
      <c r="N351" s="92"/>
      <c r="T351" s="43"/>
      <c r="U351" s="26"/>
      <c r="V351" s="16" t="s">
        <v>471</v>
      </c>
      <c r="AA351" s="26"/>
      <c r="AB351" s="26"/>
    </row>
    <row r="352" spans="1:28" s="15" customFormat="1" ht="22.5" x14ac:dyDescent="0.2">
      <c r="A352" s="60"/>
      <c r="B352" s="30" t="s">
        <v>101</v>
      </c>
      <c r="C352" s="84" t="s">
        <v>100</v>
      </c>
      <c r="D352" s="84"/>
      <c r="E352" s="84"/>
      <c r="F352" s="84"/>
      <c r="G352" s="84"/>
      <c r="H352" s="84"/>
      <c r="I352" s="84"/>
      <c r="J352" s="84"/>
      <c r="K352" s="84"/>
      <c r="L352" s="84"/>
      <c r="M352" s="84"/>
      <c r="N352" s="92"/>
      <c r="T352" s="43"/>
      <c r="U352" s="26"/>
      <c r="W352" s="16" t="s">
        <v>100</v>
      </c>
      <c r="AA352" s="26"/>
      <c r="AB352" s="26"/>
    </row>
    <row r="353" spans="1:28" s="15" customFormat="1" ht="12" x14ac:dyDescent="0.2">
      <c r="A353" s="57"/>
      <c r="B353" s="30" t="s">
        <v>99</v>
      </c>
      <c r="C353" s="84" t="s">
        <v>97</v>
      </c>
      <c r="D353" s="84"/>
      <c r="E353" s="84"/>
      <c r="F353" s="44"/>
      <c r="G353" s="44"/>
      <c r="H353" s="44"/>
      <c r="I353" s="44"/>
      <c r="J353" s="56">
        <v>23.4</v>
      </c>
      <c r="K353" s="44" t="s">
        <v>111</v>
      </c>
      <c r="L353" s="56">
        <v>334.53</v>
      </c>
      <c r="M353" s="44" t="s">
        <v>98</v>
      </c>
      <c r="N353" s="55">
        <v>5965</v>
      </c>
      <c r="T353" s="43"/>
      <c r="U353" s="26"/>
      <c r="X353" s="16" t="s">
        <v>97</v>
      </c>
      <c r="AA353" s="26"/>
      <c r="AB353" s="26"/>
    </row>
    <row r="354" spans="1:28" s="15" customFormat="1" ht="12" x14ac:dyDescent="0.2">
      <c r="A354" s="57"/>
      <c r="B354" s="30" t="s">
        <v>119</v>
      </c>
      <c r="C354" s="84" t="s">
        <v>117</v>
      </c>
      <c r="D354" s="84"/>
      <c r="E354" s="84"/>
      <c r="F354" s="44"/>
      <c r="G354" s="44"/>
      <c r="H354" s="44"/>
      <c r="I354" s="44"/>
      <c r="J354" s="56">
        <v>88.16</v>
      </c>
      <c r="K354" s="44" t="s">
        <v>111</v>
      </c>
      <c r="L354" s="56">
        <v>1260.3599999999999</v>
      </c>
      <c r="M354" s="44" t="s">
        <v>118</v>
      </c>
      <c r="N354" s="55">
        <v>10171</v>
      </c>
      <c r="T354" s="43"/>
      <c r="U354" s="26"/>
      <c r="X354" s="16" t="s">
        <v>117</v>
      </c>
      <c r="AA354" s="26"/>
      <c r="AB354" s="26"/>
    </row>
    <row r="355" spans="1:28" s="15" customFormat="1" ht="12" x14ac:dyDescent="0.2">
      <c r="A355" s="57"/>
      <c r="B355" s="30" t="s">
        <v>116</v>
      </c>
      <c r="C355" s="84" t="s">
        <v>115</v>
      </c>
      <c r="D355" s="84"/>
      <c r="E355" s="84"/>
      <c r="F355" s="44"/>
      <c r="G355" s="44"/>
      <c r="H355" s="44"/>
      <c r="I355" s="44"/>
      <c r="J355" s="56">
        <v>14.3</v>
      </c>
      <c r="K355" s="44" t="s">
        <v>111</v>
      </c>
      <c r="L355" s="56">
        <v>204.44</v>
      </c>
      <c r="M355" s="44" t="s">
        <v>98</v>
      </c>
      <c r="N355" s="55">
        <v>3645</v>
      </c>
      <c r="T355" s="43"/>
      <c r="U355" s="26"/>
      <c r="X355" s="16" t="s">
        <v>115</v>
      </c>
      <c r="AA355" s="26"/>
      <c r="AB355" s="26"/>
    </row>
    <row r="356" spans="1:28" s="15" customFormat="1" ht="12" x14ac:dyDescent="0.2">
      <c r="A356" s="57"/>
      <c r="B356" s="30" t="s">
        <v>96</v>
      </c>
      <c r="C356" s="84" t="s">
        <v>94</v>
      </c>
      <c r="D356" s="84"/>
      <c r="E356" s="84"/>
      <c r="F356" s="44"/>
      <c r="G356" s="44"/>
      <c r="H356" s="44"/>
      <c r="I356" s="44"/>
      <c r="J356" s="56">
        <v>180.68</v>
      </c>
      <c r="K356" s="44"/>
      <c r="L356" s="56">
        <v>2246.14</v>
      </c>
      <c r="M356" s="44" t="s">
        <v>74</v>
      </c>
      <c r="N356" s="55">
        <v>9703</v>
      </c>
      <c r="T356" s="43"/>
      <c r="U356" s="26"/>
      <c r="X356" s="16" t="s">
        <v>94</v>
      </c>
      <c r="AA356" s="26"/>
      <c r="AB356" s="26"/>
    </row>
    <row r="357" spans="1:28" s="15" customFormat="1" ht="22.5" x14ac:dyDescent="0.2">
      <c r="A357" s="57"/>
      <c r="B357" s="30"/>
      <c r="C357" s="84" t="s">
        <v>89</v>
      </c>
      <c r="D357" s="84"/>
      <c r="E357" s="84"/>
      <c r="F357" s="44" t="s">
        <v>93</v>
      </c>
      <c r="G357" s="44" t="s">
        <v>405</v>
      </c>
      <c r="H357" s="44" t="s">
        <v>111</v>
      </c>
      <c r="I357" s="44" t="s">
        <v>470</v>
      </c>
      <c r="J357" s="56"/>
      <c r="K357" s="44"/>
      <c r="L357" s="56"/>
      <c r="M357" s="44"/>
      <c r="N357" s="55"/>
      <c r="T357" s="43"/>
      <c r="U357" s="26"/>
      <c r="Y357" s="16" t="s">
        <v>89</v>
      </c>
      <c r="AA357" s="26"/>
      <c r="AB357" s="26"/>
    </row>
    <row r="358" spans="1:28" s="15" customFormat="1" ht="22.5" x14ac:dyDescent="0.2">
      <c r="A358" s="57"/>
      <c r="B358" s="30"/>
      <c r="C358" s="84" t="s">
        <v>109</v>
      </c>
      <c r="D358" s="84"/>
      <c r="E358" s="84"/>
      <c r="F358" s="44" t="s">
        <v>93</v>
      </c>
      <c r="G358" s="44" t="s">
        <v>403</v>
      </c>
      <c r="H358" s="44" t="s">
        <v>111</v>
      </c>
      <c r="I358" s="44" t="s">
        <v>469</v>
      </c>
      <c r="J358" s="56"/>
      <c r="K358" s="44"/>
      <c r="L358" s="56"/>
      <c r="M358" s="44"/>
      <c r="N358" s="55"/>
      <c r="T358" s="43"/>
      <c r="U358" s="26"/>
      <c r="Y358" s="16" t="s">
        <v>109</v>
      </c>
      <c r="AA358" s="26"/>
      <c r="AB358" s="26"/>
    </row>
    <row r="359" spans="1:28" s="15" customFormat="1" ht="12" x14ac:dyDescent="0.2">
      <c r="A359" s="57"/>
      <c r="B359" s="30"/>
      <c r="C359" s="88" t="s">
        <v>88</v>
      </c>
      <c r="D359" s="88"/>
      <c r="E359" s="88"/>
      <c r="F359" s="53"/>
      <c r="G359" s="53"/>
      <c r="H359" s="53"/>
      <c r="I359" s="53"/>
      <c r="J359" s="59">
        <v>292.24</v>
      </c>
      <c r="K359" s="53"/>
      <c r="L359" s="59">
        <v>3841.03</v>
      </c>
      <c r="M359" s="53"/>
      <c r="N359" s="58"/>
      <c r="T359" s="43"/>
      <c r="U359" s="26"/>
      <c r="Z359" s="16" t="s">
        <v>88</v>
      </c>
      <c r="AA359" s="26"/>
      <c r="AB359" s="26"/>
    </row>
    <row r="360" spans="1:28" s="15" customFormat="1" ht="12" x14ac:dyDescent="0.2">
      <c r="A360" s="57"/>
      <c r="B360" s="30"/>
      <c r="C360" s="84" t="s">
        <v>87</v>
      </c>
      <c r="D360" s="84"/>
      <c r="E360" s="84"/>
      <c r="F360" s="44"/>
      <c r="G360" s="44"/>
      <c r="H360" s="44"/>
      <c r="I360" s="44"/>
      <c r="J360" s="56"/>
      <c r="K360" s="44"/>
      <c r="L360" s="56">
        <v>538.97</v>
      </c>
      <c r="M360" s="44"/>
      <c r="N360" s="55">
        <v>9610</v>
      </c>
      <c r="T360" s="43"/>
      <c r="U360" s="26"/>
      <c r="Y360" s="16" t="s">
        <v>87</v>
      </c>
      <c r="AA360" s="26"/>
      <c r="AB360" s="26"/>
    </row>
    <row r="361" spans="1:28" s="15" customFormat="1" ht="33.75" x14ac:dyDescent="0.2">
      <c r="A361" s="57"/>
      <c r="B361" s="30" t="s">
        <v>253</v>
      </c>
      <c r="C361" s="84" t="s">
        <v>251</v>
      </c>
      <c r="D361" s="84"/>
      <c r="E361" s="84"/>
      <c r="F361" s="44" t="s">
        <v>82</v>
      </c>
      <c r="G361" s="44" t="s">
        <v>252</v>
      </c>
      <c r="H361" s="44"/>
      <c r="I361" s="44" t="s">
        <v>252</v>
      </c>
      <c r="J361" s="56"/>
      <c r="K361" s="44"/>
      <c r="L361" s="56">
        <v>630.59</v>
      </c>
      <c r="M361" s="44"/>
      <c r="N361" s="55">
        <v>11244</v>
      </c>
      <c r="T361" s="43"/>
      <c r="U361" s="26"/>
      <c r="Y361" s="16" t="s">
        <v>251</v>
      </c>
      <c r="AA361" s="26"/>
      <c r="AB361" s="26"/>
    </row>
    <row r="362" spans="1:28" s="15" customFormat="1" ht="33.75" x14ac:dyDescent="0.2">
      <c r="A362" s="57"/>
      <c r="B362" s="30" t="s">
        <v>250</v>
      </c>
      <c r="C362" s="84" t="s">
        <v>248</v>
      </c>
      <c r="D362" s="84"/>
      <c r="E362" s="84"/>
      <c r="F362" s="44" t="s">
        <v>82</v>
      </c>
      <c r="G362" s="44" t="s">
        <v>249</v>
      </c>
      <c r="H362" s="44"/>
      <c r="I362" s="44" t="s">
        <v>249</v>
      </c>
      <c r="J362" s="56"/>
      <c r="K362" s="44"/>
      <c r="L362" s="56">
        <v>398.84</v>
      </c>
      <c r="M362" s="44"/>
      <c r="N362" s="55">
        <v>7111</v>
      </c>
      <c r="T362" s="43"/>
      <c r="U362" s="26"/>
      <c r="Y362" s="16" t="s">
        <v>248</v>
      </c>
      <c r="AA362" s="26"/>
      <c r="AB362" s="26"/>
    </row>
    <row r="363" spans="1:28" s="15" customFormat="1" ht="12" x14ac:dyDescent="0.2">
      <c r="A363" s="54"/>
      <c r="B363" s="24"/>
      <c r="C363" s="87" t="s">
        <v>79</v>
      </c>
      <c r="D363" s="87"/>
      <c r="E363" s="87"/>
      <c r="F363" s="49"/>
      <c r="G363" s="49"/>
      <c r="H363" s="49"/>
      <c r="I363" s="49"/>
      <c r="J363" s="50"/>
      <c r="K363" s="49"/>
      <c r="L363" s="50">
        <v>4870.46</v>
      </c>
      <c r="M363" s="53"/>
      <c r="N363" s="48">
        <v>44194</v>
      </c>
      <c r="T363" s="43"/>
      <c r="U363" s="26"/>
      <c r="AA363" s="26" t="s">
        <v>79</v>
      </c>
      <c r="AB363" s="26"/>
    </row>
    <row r="364" spans="1:28" s="15" customFormat="1" ht="56.25" x14ac:dyDescent="0.2">
      <c r="A364" s="52" t="s">
        <v>468</v>
      </c>
      <c r="B364" s="51" t="s">
        <v>467</v>
      </c>
      <c r="C364" s="87" t="s">
        <v>464</v>
      </c>
      <c r="D364" s="87"/>
      <c r="E364" s="87"/>
      <c r="F364" s="49" t="s">
        <v>466</v>
      </c>
      <c r="G364" s="49"/>
      <c r="H364" s="49"/>
      <c r="I364" s="49" t="s">
        <v>465</v>
      </c>
      <c r="J364" s="50"/>
      <c r="K364" s="49"/>
      <c r="L364" s="50"/>
      <c r="M364" s="49"/>
      <c r="N364" s="48"/>
      <c r="T364" s="43"/>
      <c r="U364" s="26" t="s">
        <v>464</v>
      </c>
      <c r="AA364" s="26"/>
      <c r="AB364" s="26"/>
    </row>
    <row r="365" spans="1:28" s="15" customFormat="1" ht="12" x14ac:dyDescent="0.2">
      <c r="A365" s="47"/>
      <c r="B365" s="46"/>
      <c r="C365" s="84" t="s">
        <v>463</v>
      </c>
      <c r="D365" s="84"/>
      <c r="E365" s="84"/>
      <c r="F365" s="84"/>
      <c r="G365" s="84"/>
      <c r="H365" s="84"/>
      <c r="I365" s="84"/>
      <c r="J365" s="84"/>
      <c r="K365" s="84"/>
      <c r="L365" s="84"/>
      <c r="M365" s="84"/>
      <c r="N365" s="92"/>
      <c r="T365" s="43"/>
      <c r="U365" s="26"/>
      <c r="V365" s="16" t="s">
        <v>463</v>
      </c>
      <c r="AA365" s="26"/>
      <c r="AB365" s="26"/>
    </row>
    <row r="366" spans="1:28" s="15" customFormat="1" ht="22.5" x14ac:dyDescent="0.2">
      <c r="A366" s="60"/>
      <c r="B366" s="30" t="s">
        <v>101</v>
      </c>
      <c r="C366" s="84" t="s">
        <v>100</v>
      </c>
      <c r="D366" s="84"/>
      <c r="E366" s="84"/>
      <c r="F366" s="84"/>
      <c r="G366" s="84"/>
      <c r="H366" s="84"/>
      <c r="I366" s="84"/>
      <c r="J366" s="84"/>
      <c r="K366" s="84"/>
      <c r="L366" s="84"/>
      <c r="M366" s="84"/>
      <c r="N366" s="92"/>
      <c r="T366" s="43"/>
      <c r="U366" s="26"/>
      <c r="W366" s="16" t="s">
        <v>100</v>
      </c>
      <c r="AA366" s="26"/>
      <c r="AB366" s="26"/>
    </row>
    <row r="367" spans="1:28" s="15" customFormat="1" ht="12" x14ac:dyDescent="0.2">
      <c r="A367" s="57"/>
      <c r="B367" s="30" t="s">
        <v>99</v>
      </c>
      <c r="C367" s="84" t="s">
        <v>97</v>
      </c>
      <c r="D367" s="84"/>
      <c r="E367" s="84"/>
      <c r="F367" s="44"/>
      <c r="G367" s="44"/>
      <c r="H367" s="44"/>
      <c r="I367" s="44"/>
      <c r="J367" s="56">
        <v>1026.3</v>
      </c>
      <c r="K367" s="44" t="s">
        <v>111</v>
      </c>
      <c r="L367" s="56">
        <v>293.88</v>
      </c>
      <c r="M367" s="44" t="s">
        <v>98</v>
      </c>
      <c r="N367" s="55">
        <v>5240</v>
      </c>
      <c r="T367" s="43"/>
      <c r="U367" s="26"/>
      <c r="X367" s="16" t="s">
        <v>97</v>
      </c>
      <c r="AA367" s="26"/>
      <c r="AB367" s="26"/>
    </row>
    <row r="368" spans="1:28" s="15" customFormat="1" ht="12" x14ac:dyDescent="0.2">
      <c r="A368" s="57"/>
      <c r="B368" s="30" t="s">
        <v>119</v>
      </c>
      <c r="C368" s="84" t="s">
        <v>117</v>
      </c>
      <c r="D368" s="84"/>
      <c r="E368" s="84"/>
      <c r="F368" s="44"/>
      <c r="G368" s="44"/>
      <c r="H368" s="44"/>
      <c r="I368" s="44"/>
      <c r="J368" s="56">
        <v>45.19</v>
      </c>
      <c r="K368" s="44" t="s">
        <v>111</v>
      </c>
      <c r="L368" s="56">
        <v>12.94</v>
      </c>
      <c r="M368" s="44" t="s">
        <v>118</v>
      </c>
      <c r="N368" s="55">
        <v>104</v>
      </c>
      <c r="T368" s="43"/>
      <c r="U368" s="26"/>
      <c r="X368" s="16" t="s">
        <v>117</v>
      </c>
      <c r="AA368" s="26"/>
      <c r="AB368" s="26"/>
    </row>
    <row r="369" spans="1:28" s="15" customFormat="1" ht="12" x14ac:dyDescent="0.2">
      <c r="A369" s="57"/>
      <c r="B369" s="30" t="s">
        <v>96</v>
      </c>
      <c r="C369" s="84" t="s">
        <v>94</v>
      </c>
      <c r="D369" s="84"/>
      <c r="E369" s="84"/>
      <c r="F369" s="44"/>
      <c r="G369" s="44"/>
      <c r="H369" s="44"/>
      <c r="I369" s="44"/>
      <c r="J369" s="56">
        <v>1111.06</v>
      </c>
      <c r="K369" s="44"/>
      <c r="L369" s="56">
        <v>276.64999999999998</v>
      </c>
      <c r="M369" s="44" t="s">
        <v>74</v>
      </c>
      <c r="N369" s="55">
        <v>1195</v>
      </c>
      <c r="T369" s="43"/>
      <c r="U369" s="26"/>
      <c r="X369" s="16" t="s">
        <v>94</v>
      </c>
      <c r="AA369" s="26"/>
      <c r="AB369" s="26"/>
    </row>
    <row r="370" spans="1:28" s="15" customFormat="1" ht="12" x14ac:dyDescent="0.2">
      <c r="A370" s="57"/>
      <c r="B370" s="30"/>
      <c r="C370" s="84" t="s">
        <v>89</v>
      </c>
      <c r="D370" s="84"/>
      <c r="E370" s="84"/>
      <c r="F370" s="44" t="s">
        <v>93</v>
      </c>
      <c r="G370" s="44" t="s">
        <v>462</v>
      </c>
      <c r="H370" s="44" t="s">
        <v>111</v>
      </c>
      <c r="I370" s="44" t="s">
        <v>461</v>
      </c>
      <c r="J370" s="56"/>
      <c r="K370" s="44"/>
      <c r="L370" s="56"/>
      <c r="M370" s="44"/>
      <c r="N370" s="55"/>
      <c r="T370" s="43"/>
      <c r="U370" s="26"/>
      <c r="Y370" s="16" t="s">
        <v>89</v>
      </c>
      <c r="AA370" s="26"/>
      <c r="AB370" s="26"/>
    </row>
    <row r="371" spans="1:28" s="15" customFormat="1" ht="12" x14ac:dyDescent="0.2">
      <c r="A371" s="57"/>
      <c r="B371" s="30"/>
      <c r="C371" s="88" t="s">
        <v>88</v>
      </c>
      <c r="D371" s="88"/>
      <c r="E371" s="88"/>
      <c r="F371" s="53"/>
      <c r="G371" s="53"/>
      <c r="H371" s="53"/>
      <c r="I371" s="53"/>
      <c r="J371" s="59">
        <v>2182.5500000000002</v>
      </c>
      <c r="K371" s="53"/>
      <c r="L371" s="59">
        <v>583.47</v>
      </c>
      <c r="M371" s="53"/>
      <c r="N371" s="58"/>
      <c r="T371" s="43"/>
      <c r="U371" s="26"/>
      <c r="Z371" s="16" t="s">
        <v>88</v>
      </c>
      <c r="AA371" s="26"/>
      <c r="AB371" s="26"/>
    </row>
    <row r="372" spans="1:28" s="15" customFormat="1" ht="12" x14ac:dyDescent="0.2">
      <c r="A372" s="57"/>
      <c r="B372" s="30"/>
      <c r="C372" s="84" t="s">
        <v>87</v>
      </c>
      <c r="D372" s="84"/>
      <c r="E372" s="84"/>
      <c r="F372" s="44"/>
      <c r="G372" s="44"/>
      <c r="H372" s="44"/>
      <c r="I372" s="44"/>
      <c r="J372" s="56"/>
      <c r="K372" s="44"/>
      <c r="L372" s="56">
        <v>293.88</v>
      </c>
      <c r="M372" s="44"/>
      <c r="N372" s="55">
        <v>5240</v>
      </c>
      <c r="T372" s="43"/>
      <c r="U372" s="26"/>
      <c r="Y372" s="16" t="s">
        <v>87</v>
      </c>
      <c r="AA372" s="26"/>
      <c r="AB372" s="26"/>
    </row>
    <row r="373" spans="1:28" s="15" customFormat="1" ht="33.75" x14ac:dyDescent="0.2">
      <c r="A373" s="57"/>
      <c r="B373" s="30" t="s">
        <v>253</v>
      </c>
      <c r="C373" s="84" t="s">
        <v>251</v>
      </c>
      <c r="D373" s="84"/>
      <c r="E373" s="84"/>
      <c r="F373" s="44" t="s">
        <v>82</v>
      </c>
      <c r="G373" s="44" t="s">
        <v>252</v>
      </c>
      <c r="H373" s="44"/>
      <c r="I373" s="44" t="s">
        <v>252</v>
      </c>
      <c r="J373" s="56"/>
      <c r="K373" s="44"/>
      <c r="L373" s="56">
        <v>343.84</v>
      </c>
      <c r="M373" s="44"/>
      <c r="N373" s="55">
        <v>6131</v>
      </c>
      <c r="T373" s="43"/>
      <c r="U373" s="26"/>
      <c r="Y373" s="16" t="s">
        <v>251</v>
      </c>
      <c r="AA373" s="26"/>
      <c r="AB373" s="26"/>
    </row>
    <row r="374" spans="1:28" s="15" customFormat="1" ht="33.75" x14ac:dyDescent="0.2">
      <c r="A374" s="57"/>
      <c r="B374" s="30" t="s">
        <v>250</v>
      </c>
      <c r="C374" s="84" t="s">
        <v>248</v>
      </c>
      <c r="D374" s="84"/>
      <c r="E374" s="84"/>
      <c r="F374" s="44" t="s">
        <v>82</v>
      </c>
      <c r="G374" s="44" t="s">
        <v>249</v>
      </c>
      <c r="H374" s="44"/>
      <c r="I374" s="44" t="s">
        <v>249</v>
      </c>
      <c r="J374" s="56"/>
      <c r="K374" s="44"/>
      <c r="L374" s="56">
        <v>217.47</v>
      </c>
      <c r="M374" s="44"/>
      <c r="N374" s="55">
        <v>3878</v>
      </c>
      <c r="T374" s="43"/>
      <c r="U374" s="26"/>
      <c r="Y374" s="16" t="s">
        <v>248</v>
      </c>
      <c r="AA374" s="26"/>
      <c r="AB374" s="26"/>
    </row>
    <row r="375" spans="1:28" s="15" customFormat="1" ht="12" x14ac:dyDescent="0.2">
      <c r="A375" s="54"/>
      <c r="B375" s="24"/>
      <c r="C375" s="87" t="s">
        <v>79</v>
      </c>
      <c r="D375" s="87"/>
      <c r="E375" s="87"/>
      <c r="F375" s="49"/>
      <c r="G375" s="49"/>
      <c r="H375" s="49"/>
      <c r="I375" s="49"/>
      <c r="J375" s="50"/>
      <c r="K375" s="49"/>
      <c r="L375" s="50">
        <v>1144.78</v>
      </c>
      <c r="M375" s="53"/>
      <c r="N375" s="48">
        <v>16548</v>
      </c>
      <c r="T375" s="43"/>
      <c r="U375" s="26"/>
      <c r="AA375" s="26" t="s">
        <v>79</v>
      </c>
      <c r="AB375" s="26"/>
    </row>
    <row r="376" spans="1:28" s="15" customFormat="1" ht="22.5" x14ac:dyDescent="0.2">
      <c r="A376" s="52" t="s">
        <v>460</v>
      </c>
      <c r="B376" s="51" t="s">
        <v>459</v>
      </c>
      <c r="C376" s="87" t="s">
        <v>457</v>
      </c>
      <c r="D376" s="87"/>
      <c r="E376" s="87"/>
      <c r="F376" s="49" t="s">
        <v>458</v>
      </c>
      <c r="G376" s="49"/>
      <c r="H376" s="49"/>
      <c r="I376" s="49" t="s">
        <v>99</v>
      </c>
      <c r="J376" s="50"/>
      <c r="K376" s="49"/>
      <c r="L376" s="50"/>
      <c r="M376" s="49"/>
      <c r="N376" s="48"/>
      <c r="T376" s="43"/>
      <c r="U376" s="26" t="s">
        <v>457</v>
      </c>
      <c r="AA376" s="26"/>
      <c r="AB376" s="26"/>
    </row>
    <row r="377" spans="1:28" s="15" customFormat="1" ht="12" x14ac:dyDescent="0.2">
      <c r="A377" s="60"/>
      <c r="B377" s="30"/>
      <c r="C377" s="84" t="s">
        <v>456</v>
      </c>
      <c r="D377" s="84"/>
      <c r="E377" s="84"/>
      <c r="F377" s="84"/>
      <c r="G377" s="84"/>
      <c r="H377" s="84"/>
      <c r="I377" s="84"/>
      <c r="J377" s="84"/>
      <c r="K377" s="84"/>
      <c r="L377" s="84"/>
      <c r="M377" s="84"/>
      <c r="N377" s="92"/>
      <c r="T377" s="43"/>
      <c r="U377" s="26"/>
      <c r="W377" s="16" t="s">
        <v>456</v>
      </c>
      <c r="AA377" s="26"/>
      <c r="AB377" s="26"/>
    </row>
    <row r="378" spans="1:28" s="15" customFormat="1" ht="22.5" x14ac:dyDescent="0.2">
      <c r="A378" s="60"/>
      <c r="B378" s="30" t="s">
        <v>101</v>
      </c>
      <c r="C378" s="84" t="s">
        <v>100</v>
      </c>
      <c r="D378" s="84"/>
      <c r="E378" s="84"/>
      <c r="F378" s="84"/>
      <c r="G378" s="84"/>
      <c r="H378" s="84"/>
      <c r="I378" s="84"/>
      <c r="J378" s="84"/>
      <c r="K378" s="84"/>
      <c r="L378" s="84"/>
      <c r="M378" s="84"/>
      <c r="N378" s="92"/>
      <c r="T378" s="43"/>
      <c r="U378" s="26"/>
      <c r="W378" s="16" t="s">
        <v>100</v>
      </c>
      <c r="AA378" s="26"/>
      <c r="AB378" s="26"/>
    </row>
    <row r="379" spans="1:28" s="15" customFormat="1" ht="12" x14ac:dyDescent="0.2">
      <c r="A379" s="57"/>
      <c r="B379" s="30" t="s">
        <v>99</v>
      </c>
      <c r="C379" s="84" t="s">
        <v>97</v>
      </c>
      <c r="D379" s="84"/>
      <c r="E379" s="84"/>
      <c r="F379" s="44"/>
      <c r="G379" s="44"/>
      <c r="H379" s="44"/>
      <c r="I379" s="44"/>
      <c r="J379" s="56">
        <v>32.770000000000003</v>
      </c>
      <c r="K379" s="44" t="s">
        <v>453</v>
      </c>
      <c r="L379" s="56">
        <v>14.13</v>
      </c>
      <c r="M379" s="44" t="s">
        <v>98</v>
      </c>
      <c r="N379" s="55">
        <v>252</v>
      </c>
      <c r="T379" s="43"/>
      <c r="U379" s="26"/>
      <c r="X379" s="16" t="s">
        <v>97</v>
      </c>
      <c r="AA379" s="26"/>
      <c r="AB379" s="26"/>
    </row>
    <row r="380" spans="1:28" s="15" customFormat="1" ht="12" x14ac:dyDescent="0.2">
      <c r="A380" s="57"/>
      <c r="B380" s="30" t="s">
        <v>119</v>
      </c>
      <c r="C380" s="84" t="s">
        <v>117</v>
      </c>
      <c r="D380" s="84"/>
      <c r="E380" s="84"/>
      <c r="F380" s="44"/>
      <c r="G380" s="44"/>
      <c r="H380" s="44"/>
      <c r="I380" s="44"/>
      <c r="J380" s="56">
        <v>57.48</v>
      </c>
      <c r="K380" s="44" t="s">
        <v>453</v>
      </c>
      <c r="L380" s="56">
        <v>24.79</v>
      </c>
      <c r="M380" s="44" t="s">
        <v>118</v>
      </c>
      <c r="N380" s="55">
        <v>200</v>
      </c>
      <c r="T380" s="43"/>
      <c r="U380" s="26"/>
      <c r="X380" s="16" t="s">
        <v>117</v>
      </c>
      <c r="AA380" s="26"/>
      <c r="AB380" s="26"/>
    </row>
    <row r="381" spans="1:28" s="15" customFormat="1" ht="12" x14ac:dyDescent="0.2">
      <c r="A381" s="57"/>
      <c r="B381" s="30" t="s">
        <v>96</v>
      </c>
      <c r="C381" s="84" t="s">
        <v>94</v>
      </c>
      <c r="D381" s="84"/>
      <c r="E381" s="84"/>
      <c r="F381" s="44"/>
      <c r="G381" s="44"/>
      <c r="H381" s="44"/>
      <c r="I381" s="44"/>
      <c r="J381" s="56">
        <v>159.56</v>
      </c>
      <c r="K381" s="44" t="s">
        <v>455</v>
      </c>
      <c r="L381" s="56">
        <v>59.84</v>
      </c>
      <c r="M381" s="44" t="s">
        <v>74</v>
      </c>
      <c r="N381" s="55">
        <v>259</v>
      </c>
      <c r="T381" s="43"/>
      <c r="U381" s="26"/>
      <c r="X381" s="16" t="s">
        <v>94</v>
      </c>
      <c r="AA381" s="26"/>
      <c r="AB381" s="26"/>
    </row>
    <row r="382" spans="1:28" s="15" customFormat="1" ht="12" x14ac:dyDescent="0.2">
      <c r="A382" s="57"/>
      <c r="B382" s="30"/>
      <c r="C382" s="84" t="s">
        <v>89</v>
      </c>
      <c r="D382" s="84"/>
      <c r="E382" s="84"/>
      <c r="F382" s="44" t="s">
        <v>93</v>
      </c>
      <c r="G382" s="44" t="s">
        <v>454</v>
      </c>
      <c r="H382" s="44" t="s">
        <v>453</v>
      </c>
      <c r="I382" s="44" t="s">
        <v>452</v>
      </c>
      <c r="J382" s="56"/>
      <c r="K382" s="44"/>
      <c r="L382" s="56"/>
      <c r="M382" s="44"/>
      <c r="N382" s="55"/>
      <c r="T382" s="43"/>
      <c r="U382" s="26"/>
      <c r="Y382" s="16" t="s">
        <v>89</v>
      </c>
      <c r="AA382" s="26"/>
      <c r="AB382" s="26"/>
    </row>
    <row r="383" spans="1:28" s="15" customFormat="1" ht="12" x14ac:dyDescent="0.2">
      <c r="A383" s="57"/>
      <c r="B383" s="30"/>
      <c r="C383" s="88" t="s">
        <v>88</v>
      </c>
      <c r="D383" s="88"/>
      <c r="E383" s="88"/>
      <c r="F383" s="53"/>
      <c r="G383" s="53"/>
      <c r="H383" s="53"/>
      <c r="I383" s="53"/>
      <c r="J383" s="59">
        <v>249.81</v>
      </c>
      <c r="K383" s="53"/>
      <c r="L383" s="59">
        <v>98.76</v>
      </c>
      <c r="M383" s="53"/>
      <c r="N383" s="58"/>
      <c r="T383" s="43"/>
      <c r="U383" s="26"/>
      <c r="Z383" s="16" t="s">
        <v>88</v>
      </c>
      <c r="AA383" s="26"/>
      <c r="AB383" s="26"/>
    </row>
    <row r="384" spans="1:28" s="15" customFormat="1" ht="12" x14ac:dyDescent="0.2">
      <c r="A384" s="57"/>
      <c r="B384" s="30"/>
      <c r="C384" s="84" t="s">
        <v>87</v>
      </c>
      <c r="D384" s="84"/>
      <c r="E384" s="84"/>
      <c r="F384" s="44"/>
      <c r="G384" s="44"/>
      <c r="H384" s="44"/>
      <c r="I384" s="44"/>
      <c r="J384" s="56"/>
      <c r="K384" s="44"/>
      <c r="L384" s="56">
        <v>14.13</v>
      </c>
      <c r="M384" s="44"/>
      <c r="N384" s="55">
        <v>252</v>
      </c>
      <c r="T384" s="43"/>
      <c r="U384" s="26"/>
      <c r="Y384" s="16" t="s">
        <v>87</v>
      </c>
      <c r="AA384" s="26"/>
      <c r="AB384" s="26"/>
    </row>
    <row r="385" spans="1:28" s="15" customFormat="1" ht="33.75" x14ac:dyDescent="0.2">
      <c r="A385" s="57"/>
      <c r="B385" s="30" t="s">
        <v>253</v>
      </c>
      <c r="C385" s="84" t="s">
        <v>251</v>
      </c>
      <c r="D385" s="84"/>
      <c r="E385" s="84"/>
      <c r="F385" s="44" t="s">
        <v>82</v>
      </c>
      <c r="G385" s="44" t="s">
        <v>252</v>
      </c>
      <c r="H385" s="44"/>
      <c r="I385" s="44" t="s">
        <v>252</v>
      </c>
      <c r="J385" s="56"/>
      <c r="K385" s="44"/>
      <c r="L385" s="56">
        <v>16.53</v>
      </c>
      <c r="M385" s="44"/>
      <c r="N385" s="55">
        <v>295</v>
      </c>
      <c r="T385" s="43"/>
      <c r="U385" s="26"/>
      <c r="Y385" s="16" t="s">
        <v>251</v>
      </c>
      <c r="AA385" s="26"/>
      <c r="AB385" s="26"/>
    </row>
    <row r="386" spans="1:28" s="15" customFormat="1" ht="33.75" x14ac:dyDescent="0.2">
      <c r="A386" s="57"/>
      <c r="B386" s="30" t="s">
        <v>250</v>
      </c>
      <c r="C386" s="84" t="s">
        <v>248</v>
      </c>
      <c r="D386" s="84"/>
      <c r="E386" s="84"/>
      <c r="F386" s="44" t="s">
        <v>82</v>
      </c>
      <c r="G386" s="44" t="s">
        <v>249</v>
      </c>
      <c r="H386" s="44"/>
      <c r="I386" s="44" t="s">
        <v>249</v>
      </c>
      <c r="J386" s="56"/>
      <c r="K386" s="44"/>
      <c r="L386" s="56">
        <v>10.46</v>
      </c>
      <c r="M386" s="44"/>
      <c r="N386" s="55">
        <v>186</v>
      </c>
      <c r="T386" s="43"/>
      <c r="U386" s="26"/>
      <c r="Y386" s="16" t="s">
        <v>248</v>
      </c>
      <c r="AA386" s="26"/>
      <c r="AB386" s="26"/>
    </row>
    <row r="387" spans="1:28" s="15" customFormat="1" ht="12" x14ac:dyDescent="0.2">
      <c r="A387" s="54"/>
      <c r="B387" s="24"/>
      <c r="C387" s="87" t="s">
        <v>79</v>
      </c>
      <c r="D387" s="87"/>
      <c r="E387" s="87"/>
      <c r="F387" s="49"/>
      <c r="G387" s="49"/>
      <c r="H387" s="49"/>
      <c r="I387" s="49"/>
      <c r="J387" s="50"/>
      <c r="K387" s="49"/>
      <c r="L387" s="50">
        <v>125.75</v>
      </c>
      <c r="M387" s="53"/>
      <c r="N387" s="48">
        <v>1192</v>
      </c>
      <c r="T387" s="43"/>
      <c r="U387" s="26"/>
      <c r="AA387" s="26" t="s">
        <v>79</v>
      </c>
      <c r="AB387" s="26"/>
    </row>
    <row r="388" spans="1:28" s="15" customFormat="1" ht="45" x14ac:dyDescent="0.2">
      <c r="A388" s="52" t="s">
        <v>451</v>
      </c>
      <c r="B388" s="51" t="s">
        <v>445</v>
      </c>
      <c r="C388" s="87" t="s">
        <v>450</v>
      </c>
      <c r="D388" s="87"/>
      <c r="E388" s="87"/>
      <c r="F388" s="49" t="s">
        <v>444</v>
      </c>
      <c r="G388" s="49"/>
      <c r="H388" s="49"/>
      <c r="I388" s="49" t="s">
        <v>116</v>
      </c>
      <c r="J388" s="50"/>
      <c r="K388" s="49"/>
      <c r="L388" s="50"/>
      <c r="M388" s="49"/>
      <c r="N388" s="48"/>
      <c r="T388" s="43"/>
      <c r="U388" s="26" t="s">
        <v>450</v>
      </c>
      <c r="AA388" s="26"/>
      <c r="AB388" s="26"/>
    </row>
    <row r="389" spans="1:28" s="15" customFormat="1" ht="12" x14ac:dyDescent="0.2">
      <c r="A389" s="47"/>
      <c r="B389" s="46"/>
      <c r="C389" s="84" t="s">
        <v>449</v>
      </c>
      <c r="D389" s="84"/>
      <c r="E389" s="84"/>
      <c r="F389" s="84"/>
      <c r="G389" s="84"/>
      <c r="H389" s="84"/>
      <c r="I389" s="84"/>
      <c r="J389" s="84"/>
      <c r="K389" s="84"/>
      <c r="L389" s="84"/>
      <c r="M389" s="84"/>
      <c r="N389" s="92"/>
      <c r="T389" s="43"/>
      <c r="U389" s="26"/>
      <c r="V389" s="16" t="s">
        <v>449</v>
      </c>
      <c r="AA389" s="26"/>
      <c r="AB389" s="26"/>
    </row>
    <row r="390" spans="1:28" s="15" customFormat="1" ht="22.5" x14ac:dyDescent="0.2">
      <c r="A390" s="60"/>
      <c r="B390" s="30" t="s">
        <v>101</v>
      </c>
      <c r="C390" s="84" t="s">
        <v>100</v>
      </c>
      <c r="D390" s="84"/>
      <c r="E390" s="84"/>
      <c r="F390" s="84"/>
      <c r="G390" s="84"/>
      <c r="H390" s="84"/>
      <c r="I390" s="84"/>
      <c r="J390" s="84"/>
      <c r="K390" s="84"/>
      <c r="L390" s="84"/>
      <c r="M390" s="84"/>
      <c r="N390" s="92"/>
      <c r="T390" s="43"/>
      <c r="U390" s="26"/>
      <c r="W390" s="16" t="s">
        <v>100</v>
      </c>
      <c r="AA390" s="26"/>
      <c r="AB390" s="26"/>
    </row>
    <row r="391" spans="1:28" s="15" customFormat="1" ht="12" x14ac:dyDescent="0.2">
      <c r="A391" s="57"/>
      <c r="B391" s="30" t="s">
        <v>99</v>
      </c>
      <c r="C391" s="84" t="s">
        <v>97</v>
      </c>
      <c r="D391" s="84"/>
      <c r="E391" s="84"/>
      <c r="F391" s="44"/>
      <c r="G391" s="44"/>
      <c r="H391" s="44"/>
      <c r="I391" s="44"/>
      <c r="J391" s="56">
        <v>18.309999999999999</v>
      </c>
      <c r="K391" s="44" t="s">
        <v>111</v>
      </c>
      <c r="L391" s="56">
        <v>63.17</v>
      </c>
      <c r="M391" s="44" t="s">
        <v>98</v>
      </c>
      <c r="N391" s="55">
        <v>1126</v>
      </c>
      <c r="T391" s="43"/>
      <c r="U391" s="26"/>
      <c r="X391" s="16" t="s">
        <v>97</v>
      </c>
      <c r="AA391" s="26"/>
      <c r="AB391" s="26"/>
    </row>
    <row r="392" spans="1:28" s="15" customFormat="1" ht="12" x14ac:dyDescent="0.2">
      <c r="A392" s="57"/>
      <c r="B392" s="30" t="s">
        <v>119</v>
      </c>
      <c r="C392" s="84" t="s">
        <v>117</v>
      </c>
      <c r="D392" s="84"/>
      <c r="E392" s="84"/>
      <c r="F392" s="44"/>
      <c r="G392" s="44"/>
      <c r="H392" s="44"/>
      <c r="I392" s="44"/>
      <c r="J392" s="56">
        <v>71.8</v>
      </c>
      <c r="K392" s="44" t="s">
        <v>111</v>
      </c>
      <c r="L392" s="56">
        <v>247.71</v>
      </c>
      <c r="M392" s="44" t="s">
        <v>118</v>
      </c>
      <c r="N392" s="55">
        <v>1999</v>
      </c>
      <c r="T392" s="43"/>
      <c r="U392" s="26"/>
      <c r="X392" s="16" t="s">
        <v>117</v>
      </c>
      <c r="AA392" s="26"/>
      <c r="AB392" s="26"/>
    </row>
    <row r="393" spans="1:28" s="15" customFormat="1" ht="12" x14ac:dyDescent="0.2">
      <c r="A393" s="57"/>
      <c r="B393" s="30" t="s">
        <v>116</v>
      </c>
      <c r="C393" s="84" t="s">
        <v>115</v>
      </c>
      <c r="D393" s="84"/>
      <c r="E393" s="84"/>
      <c r="F393" s="44"/>
      <c r="G393" s="44"/>
      <c r="H393" s="44"/>
      <c r="I393" s="44"/>
      <c r="J393" s="56">
        <v>4.08</v>
      </c>
      <c r="K393" s="44" t="s">
        <v>111</v>
      </c>
      <c r="L393" s="56">
        <v>14.08</v>
      </c>
      <c r="M393" s="44" t="s">
        <v>98</v>
      </c>
      <c r="N393" s="55">
        <v>251</v>
      </c>
      <c r="T393" s="43"/>
      <c r="U393" s="26"/>
      <c r="X393" s="16" t="s">
        <v>115</v>
      </c>
      <c r="AA393" s="26"/>
      <c r="AB393" s="26"/>
    </row>
    <row r="394" spans="1:28" s="15" customFormat="1" ht="12" x14ac:dyDescent="0.2">
      <c r="A394" s="57"/>
      <c r="B394" s="30" t="s">
        <v>96</v>
      </c>
      <c r="C394" s="84" t="s">
        <v>94</v>
      </c>
      <c r="D394" s="84"/>
      <c r="E394" s="84"/>
      <c r="F394" s="44"/>
      <c r="G394" s="44"/>
      <c r="H394" s="44"/>
      <c r="I394" s="44"/>
      <c r="J394" s="56">
        <v>347.6</v>
      </c>
      <c r="K394" s="44"/>
      <c r="L394" s="56">
        <v>1042.8</v>
      </c>
      <c r="M394" s="44" t="s">
        <v>74</v>
      </c>
      <c r="N394" s="55">
        <v>4505</v>
      </c>
      <c r="T394" s="43"/>
      <c r="U394" s="26"/>
      <c r="X394" s="16" t="s">
        <v>94</v>
      </c>
      <c r="AA394" s="26"/>
      <c r="AB394" s="26"/>
    </row>
    <row r="395" spans="1:28" s="15" customFormat="1" ht="12" x14ac:dyDescent="0.2">
      <c r="A395" s="57"/>
      <c r="B395" s="30"/>
      <c r="C395" s="84" t="s">
        <v>89</v>
      </c>
      <c r="D395" s="84"/>
      <c r="E395" s="84"/>
      <c r="F395" s="44" t="s">
        <v>93</v>
      </c>
      <c r="G395" s="44" t="s">
        <v>442</v>
      </c>
      <c r="H395" s="44" t="s">
        <v>111</v>
      </c>
      <c r="I395" s="44" t="s">
        <v>448</v>
      </c>
      <c r="J395" s="56"/>
      <c r="K395" s="44"/>
      <c r="L395" s="56"/>
      <c r="M395" s="44"/>
      <c r="N395" s="55"/>
      <c r="T395" s="43"/>
      <c r="U395" s="26"/>
      <c r="Y395" s="16" t="s">
        <v>89</v>
      </c>
      <c r="AA395" s="26"/>
      <c r="AB395" s="26"/>
    </row>
    <row r="396" spans="1:28" s="15" customFormat="1" ht="12" x14ac:dyDescent="0.2">
      <c r="A396" s="57"/>
      <c r="B396" s="30"/>
      <c r="C396" s="84" t="s">
        <v>109</v>
      </c>
      <c r="D396" s="84"/>
      <c r="E396" s="84"/>
      <c r="F396" s="44" t="s">
        <v>93</v>
      </c>
      <c r="G396" s="44" t="s">
        <v>440</v>
      </c>
      <c r="H396" s="44" t="s">
        <v>111</v>
      </c>
      <c r="I396" s="44" t="s">
        <v>447</v>
      </c>
      <c r="J396" s="56"/>
      <c r="K396" s="44"/>
      <c r="L396" s="56"/>
      <c r="M396" s="44"/>
      <c r="N396" s="55"/>
      <c r="T396" s="43"/>
      <c r="U396" s="26"/>
      <c r="Y396" s="16" t="s">
        <v>109</v>
      </c>
      <c r="AA396" s="26"/>
      <c r="AB396" s="26"/>
    </row>
    <row r="397" spans="1:28" s="15" customFormat="1" ht="12" x14ac:dyDescent="0.2">
      <c r="A397" s="57"/>
      <c r="B397" s="30"/>
      <c r="C397" s="88" t="s">
        <v>88</v>
      </c>
      <c r="D397" s="88"/>
      <c r="E397" s="88"/>
      <c r="F397" s="53"/>
      <c r="G397" s="53"/>
      <c r="H397" s="53"/>
      <c r="I397" s="53"/>
      <c r="J397" s="59">
        <v>437.71</v>
      </c>
      <c r="K397" s="53"/>
      <c r="L397" s="59">
        <v>1353.68</v>
      </c>
      <c r="M397" s="53"/>
      <c r="N397" s="58"/>
      <c r="T397" s="43"/>
      <c r="U397" s="26"/>
      <c r="Z397" s="16" t="s">
        <v>88</v>
      </c>
      <c r="AA397" s="26"/>
      <c r="AB397" s="26"/>
    </row>
    <row r="398" spans="1:28" s="15" customFormat="1" ht="12" x14ac:dyDescent="0.2">
      <c r="A398" s="57"/>
      <c r="B398" s="30"/>
      <c r="C398" s="84" t="s">
        <v>87</v>
      </c>
      <c r="D398" s="84"/>
      <c r="E398" s="84"/>
      <c r="F398" s="44"/>
      <c r="G398" s="44"/>
      <c r="H398" s="44"/>
      <c r="I398" s="44"/>
      <c r="J398" s="56"/>
      <c r="K398" s="44"/>
      <c r="L398" s="56">
        <v>77.25</v>
      </c>
      <c r="M398" s="44"/>
      <c r="N398" s="55">
        <v>1377</v>
      </c>
      <c r="T398" s="43"/>
      <c r="U398" s="26"/>
      <c r="Y398" s="16" t="s">
        <v>87</v>
      </c>
      <c r="AA398" s="26"/>
      <c r="AB398" s="26"/>
    </row>
    <row r="399" spans="1:28" s="15" customFormat="1" ht="33.75" x14ac:dyDescent="0.2">
      <c r="A399" s="57"/>
      <c r="B399" s="30" t="s">
        <v>253</v>
      </c>
      <c r="C399" s="84" t="s">
        <v>251</v>
      </c>
      <c r="D399" s="84"/>
      <c r="E399" s="84"/>
      <c r="F399" s="44" t="s">
        <v>82</v>
      </c>
      <c r="G399" s="44" t="s">
        <v>252</v>
      </c>
      <c r="H399" s="44"/>
      <c r="I399" s="44" t="s">
        <v>252</v>
      </c>
      <c r="J399" s="56"/>
      <c r="K399" s="44"/>
      <c r="L399" s="56">
        <v>90.38</v>
      </c>
      <c r="M399" s="44"/>
      <c r="N399" s="55">
        <v>1611</v>
      </c>
      <c r="T399" s="43"/>
      <c r="U399" s="26"/>
      <c r="Y399" s="16" t="s">
        <v>251</v>
      </c>
      <c r="AA399" s="26"/>
      <c r="AB399" s="26"/>
    </row>
    <row r="400" spans="1:28" s="15" customFormat="1" ht="33.75" x14ac:dyDescent="0.2">
      <c r="A400" s="57"/>
      <c r="B400" s="30" t="s">
        <v>250</v>
      </c>
      <c r="C400" s="84" t="s">
        <v>248</v>
      </c>
      <c r="D400" s="84"/>
      <c r="E400" s="84"/>
      <c r="F400" s="44" t="s">
        <v>82</v>
      </c>
      <c r="G400" s="44" t="s">
        <v>249</v>
      </c>
      <c r="H400" s="44"/>
      <c r="I400" s="44" t="s">
        <v>249</v>
      </c>
      <c r="J400" s="56"/>
      <c r="K400" s="44"/>
      <c r="L400" s="56">
        <v>57.17</v>
      </c>
      <c r="M400" s="44"/>
      <c r="N400" s="55">
        <v>1019</v>
      </c>
      <c r="T400" s="43"/>
      <c r="U400" s="26"/>
      <c r="Y400" s="16" t="s">
        <v>248</v>
      </c>
      <c r="AA400" s="26"/>
      <c r="AB400" s="26"/>
    </row>
    <row r="401" spans="1:28" s="15" customFormat="1" ht="12" x14ac:dyDescent="0.2">
      <c r="A401" s="54"/>
      <c r="B401" s="24"/>
      <c r="C401" s="87" t="s">
        <v>79</v>
      </c>
      <c r="D401" s="87"/>
      <c r="E401" s="87"/>
      <c r="F401" s="49"/>
      <c r="G401" s="49"/>
      <c r="H401" s="49"/>
      <c r="I401" s="49"/>
      <c r="J401" s="50"/>
      <c r="K401" s="49"/>
      <c r="L401" s="50">
        <v>1501.23</v>
      </c>
      <c r="M401" s="53"/>
      <c r="N401" s="48">
        <v>10260</v>
      </c>
      <c r="T401" s="43"/>
      <c r="U401" s="26"/>
      <c r="AA401" s="26" t="s">
        <v>79</v>
      </c>
      <c r="AB401" s="26"/>
    </row>
    <row r="402" spans="1:28" s="15" customFormat="1" ht="12" x14ac:dyDescent="0.2">
      <c r="A402" s="89" t="s">
        <v>446</v>
      </c>
      <c r="B402" s="90"/>
      <c r="C402" s="90"/>
      <c r="D402" s="90"/>
      <c r="E402" s="90"/>
      <c r="F402" s="90"/>
      <c r="G402" s="90"/>
      <c r="H402" s="90"/>
      <c r="I402" s="90"/>
      <c r="J402" s="90"/>
      <c r="K402" s="90"/>
      <c r="L402" s="90"/>
      <c r="M402" s="90"/>
      <c r="N402" s="91"/>
      <c r="T402" s="43"/>
      <c r="U402" s="26"/>
      <c r="AA402" s="26"/>
      <c r="AB402" s="26" t="s">
        <v>446</v>
      </c>
    </row>
    <row r="403" spans="1:28" s="15" customFormat="1" ht="33.75" x14ac:dyDescent="0.2">
      <c r="A403" s="52" t="s">
        <v>274</v>
      </c>
      <c r="B403" s="51" t="s">
        <v>445</v>
      </c>
      <c r="C403" s="87" t="s">
        <v>443</v>
      </c>
      <c r="D403" s="87"/>
      <c r="E403" s="87"/>
      <c r="F403" s="49" t="s">
        <v>444</v>
      </c>
      <c r="G403" s="49"/>
      <c r="H403" s="49"/>
      <c r="I403" s="49" t="s">
        <v>96</v>
      </c>
      <c r="J403" s="50"/>
      <c r="K403" s="49"/>
      <c r="L403" s="50"/>
      <c r="M403" s="49"/>
      <c r="N403" s="48"/>
      <c r="T403" s="43"/>
      <c r="U403" s="26" t="s">
        <v>443</v>
      </c>
      <c r="AA403" s="26"/>
      <c r="AB403" s="26"/>
    </row>
    <row r="404" spans="1:28" s="15" customFormat="1" ht="22.5" x14ac:dyDescent="0.2">
      <c r="A404" s="60"/>
      <c r="B404" s="30" t="s">
        <v>101</v>
      </c>
      <c r="C404" s="84" t="s">
        <v>100</v>
      </c>
      <c r="D404" s="84"/>
      <c r="E404" s="84"/>
      <c r="F404" s="84"/>
      <c r="G404" s="84"/>
      <c r="H404" s="84"/>
      <c r="I404" s="84"/>
      <c r="J404" s="84"/>
      <c r="K404" s="84"/>
      <c r="L404" s="84"/>
      <c r="M404" s="84"/>
      <c r="N404" s="92"/>
      <c r="T404" s="43"/>
      <c r="U404" s="26"/>
      <c r="W404" s="16" t="s">
        <v>100</v>
      </c>
      <c r="AA404" s="26"/>
      <c r="AB404" s="26"/>
    </row>
    <row r="405" spans="1:28" s="15" customFormat="1" ht="12" x14ac:dyDescent="0.2">
      <c r="A405" s="57"/>
      <c r="B405" s="30" t="s">
        <v>99</v>
      </c>
      <c r="C405" s="84" t="s">
        <v>97</v>
      </c>
      <c r="D405" s="84"/>
      <c r="E405" s="84"/>
      <c r="F405" s="44"/>
      <c r="G405" s="44"/>
      <c r="H405" s="44"/>
      <c r="I405" s="44"/>
      <c r="J405" s="56">
        <v>18.309999999999999</v>
      </c>
      <c r="K405" s="44" t="s">
        <v>111</v>
      </c>
      <c r="L405" s="56">
        <v>84.23</v>
      </c>
      <c r="M405" s="44" t="s">
        <v>98</v>
      </c>
      <c r="N405" s="55">
        <v>1502</v>
      </c>
      <c r="T405" s="43"/>
      <c r="U405" s="26"/>
      <c r="X405" s="16" t="s">
        <v>97</v>
      </c>
      <c r="AA405" s="26"/>
      <c r="AB405" s="26"/>
    </row>
    <row r="406" spans="1:28" s="15" customFormat="1" ht="12" x14ac:dyDescent="0.2">
      <c r="A406" s="57"/>
      <c r="B406" s="30" t="s">
        <v>119</v>
      </c>
      <c r="C406" s="84" t="s">
        <v>117</v>
      </c>
      <c r="D406" s="84"/>
      <c r="E406" s="84"/>
      <c r="F406" s="44"/>
      <c r="G406" s="44"/>
      <c r="H406" s="44"/>
      <c r="I406" s="44"/>
      <c r="J406" s="56">
        <v>71.8</v>
      </c>
      <c r="K406" s="44" t="s">
        <v>111</v>
      </c>
      <c r="L406" s="56">
        <v>330.28</v>
      </c>
      <c r="M406" s="44" t="s">
        <v>118</v>
      </c>
      <c r="N406" s="55">
        <v>2665</v>
      </c>
      <c r="T406" s="43"/>
      <c r="U406" s="26"/>
      <c r="X406" s="16" t="s">
        <v>117</v>
      </c>
      <c r="AA406" s="26"/>
      <c r="AB406" s="26"/>
    </row>
    <row r="407" spans="1:28" s="15" customFormat="1" ht="12" x14ac:dyDescent="0.2">
      <c r="A407" s="57"/>
      <c r="B407" s="30" t="s">
        <v>116</v>
      </c>
      <c r="C407" s="84" t="s">
        <v>115</v>
      </c>
      <c r="D407" s="84"/>
      <c r="E407" s="84"/>
      <c r="F407" s="44"/>
      <c r="G407" s="44"/>
      <c r="H407" s="44"/>
      <c r="I407" s="44"/>
      <c r="J407" s="56">
        <v>4.08</v>
      </c>
      <c r="K407" s="44" t="s">
        <v>111</v>
      </c>
      <c r="L407" s="56">
        <v>18.77</v>
      </c>
      <c r="M407" s="44" t="s">
        <v>98</v>
      </c>
      <c r="N407" s="55">
        <v>335</v>
      </c>
      <c r="T407" s="43"/>
      <c r="U407" s="26"/>
      <c r="X407" s="16" t="s">
        <v>115</v>
      </c>
      <c r="AA407" s="26"/>
      <c r="AB407" s="26"/>
    </row>
    <row r="408" spans="1:28" s="15" customFormat="1" ht="12" x14ac:dyDescent="0.2">
      <c r="A408" s="57"/>
      <c r="B408" s="30" t="s">
        <v>96</v>
      </c>
      <c r="C408" s="84" t="s">
        <v>94</v>
      </c>
      <c r="D408" s="84"/>
      <c r="E408" s="84"/>
      <c r="F408" s="44"/>
      <c r="G408" s="44"/>
      <c r="H408" s="44"/>
      <c r="I408" s="44"/>
      <c r="J408" s="56">
        <v>347.6</v>
      </c>
      <c r="K408" s="44"/>
      <c r="L408" s="56">
        <v>1007.48</v>
      </c>
      <c r="M408" s="44" t="s">
        <v>74</v>
      </c>
      <c r="N408" s="55">
        <v>4352</v>
      </c>
      <c r="T408" s="43"/>
      <c r="U408" s="26"/>
      <c r="X408" s="16" t="s">
        <v>94</v>
      </c>
      <c r="AA408" s="26"/>
      <c r="AB408" s="26"/>
    </row>
    <row r="409" spans="1:28" s="15" customFormat="1" ht="12" x14ac:dyDescent="0.2">
      <c r="A409" s="57"/>
      <c r="B409" s="30"/>
      <c r="C409" s="84" t="s">
        <v>89</v>
      </c>
      <c r="D409" s="84"/>
      <c r="E409" s="84"/>
      <c r="F409" s="44" t="s">
        <v>93</v>
      </c>
      <c r="G409" s="44" t="s">
        <v>442</v>
      </c>
      <c r="H409" s="44" t="s">
        <v>111</v>
      </c>
      <c r="I409" s="44" t="s">
        <v>441</v>
      </c>
      <c r="J409" s="56"/>
      <c r="K409" s="44"/>
      <c r="L409" s="56"/>
      <c r="M409" s="44"/>
      <c r="N409" s="55"/>
      <c r="T409" s="43"/>
      <c r="U409" s="26"/>
      <c r="Y409" s="16" t="s">
        <v>89</v>
      </c>
      <c r="AA409" s="26"/>
      <c r="AB409" s="26"/>
    </row>
    <row r="410" spans="1:28" s="15" customFormat="1" ht="12" x14ac:dyDescent="0.2">
      <c r="A410" s="57"/>
      <c r="B410" s="30"/>
      <c r="C410" s="84" t="s">
        <v>109</v>
      </c>
      <c r="D410" s="84"/>
      <c r="E410" s="84"/>
      <c r="F410" s="44" t="s">
        <v>93</v>
      </c>
      <c r="G410" s="44" t="s">
        <v>440</v>
      </c>
      <c r="H410" s="44" t="s">
        <v>111</v>
      </c>
      <c r="I410" s="44" t="s">
        <v>111</v>
      </c>
      <c r="J410" s="56"/>
      <c r="K410" s="44"/>
      <c r="L410" s="56"/>
      <c r="M410" s="44"/>
      <c r="N410" s="55"/>
      <c r="T410" s="43"/>
      <c r="U410" s="26"/>
      <c r="Y410" s="16" t="s">
        <v>109</v>
      </c>
      <c r="AA410" s="26"/>
      <c r="AB410" s="26"/>
    </row>
    <row r="411" spans="1:28" s="15" customFormat="1" ht="12" x14ac:dyDescent="0.2">
      <c r="A411" s="57"/>
      <c r="B411" s="30"/>
      <c r="C411" s="88" t="s">
        <v>88</v>
      </c>
      <c r="D411" s="88"/>
      <c r="E411" s="88"/>
      <c r="F411" s="53"/>
      <c r="G411" s="53"/>
      <c r="H411" s="53"/>
      <c r="I411" s="53"/>
      <c r="J411" s="59">
        <v>341.98</v>
      </c>
      <c r="K411" s="53"/>
      <c r="L411" s="59">
        <v>1421.99</v>
      </c>
      <c r="M411" s="53"/>
      <c r="N411" s="58"/>
      <c r="T411" s="43"/>
      <c r="U411" s="26"/>
      <c r="Z411" s="16" t="s">
        <v>88</v>
      </c>
      <c r="AA411" s="26"/>
      <c r="AB411" s="26"/>
    </row>
    <row r="412" spans="1:28" s="15" customFormat="1" ht="12" x14ac:dyDescent="0.2">
      <c r="A412" s="57"/>
      <c r="B412" s="30"/>
      <c r="C412" s="84" t="s">
        <v>87</v>
      </c>
      <c r="D412" s="84"/>
      <c r="E412" s="84"/>
      <c r="F412" s="44"/>
      <c r="G412" s="44"/>
      <c r="H412" s="44"/>
      <c r="I412" s="44"/>
      <c r="J412" s="56"/>
      <c r="K412" s="44"/>
      <c r="L412" s="56">
        <v>103</v>
      </c>
      <c r="M412" s="44"/>
      <c r="N412" s="55">
        <v>1837</v>
      </c>
      <c r="T412" s="43"/>
      <c r="U412" s="26"/>
      <c r="Y412" s="16" t="s">
        <v>87</v>
      </c>
      <c r="AA412" s="26"/>
      <c r="AB412" s="26"/>
    </row>
    <row r="413" spans="1:28" s="15" customFormat="1" ht="33.75" x14ac:dyDescent="0.2">
      <c r="A413" s="57"/>
      <c r="B413" s="30" t="s">
        <v>253</v>
      </c>
      <c r="C413" s="84" t="s">
        <v>251</v>
      </c>
      <c r="D413" s="84"/>
      <c r="E413" s="84"/>
      <c r="F413" s="44" t="s">
        <v>82</v>
      </c>
      <c r="G413" s="44" t="s">
        <v>252</v>
      </c>
      <c r="H413" s="44"/>
      <c r="I413" s="44" t="s">
        <v>252</v>
      </c>
      <c r="J413" s="56"/>
      <c r="K413" s="44"/>
      <c r="L413" s="56">
        <v>120.51</v>
      </c>
      <c r="M413" s="44"/>
      <c r="N413" s="55">
        <v>2149</v>
      </c>
      <c r="T413" s="43"/>
      <c r="U413" s="26"/>
      <c r="Y413" s="16" t="s">
        <v>251</v>
      </c>
      <c r="AA413" s="26"/>
      <c r="AB413" s="26"/>
    </row>
    <row r="414" spans="1:28" s="15" customFormat="1" ht="33.75" x14ac:dyDescent="0.2">
      <c r="A414" s="57"/>
      <c r="B414" s="30" t="s">
        <v>250</v>
      </c>
      <c r="C414" s="84" t="s">
        <v>248</v>
      </c>
      <c r="D414" s="84"/>
      <c r="E414" s="84"/>
      <c r="F414" s="44" t="s">
        <v>82</v>
      </c>
      <c r="G414" s="44" t="s">
        <v>249</v>
      </c>
      <c r="H414" s="44"/>
      <c r="I414" s="44" t="s">
        <v>249</v>
      </c>
      <c r="J414" s="56"/>
      <c r="K414" s="44"/>
      <c r="L414" s="56">
        <v>76.22</v>
      </c>
      <c r="M414" s="44"/>
      <c r="N414" s="55">
        <v>1359</v>
      </c>
      <c r="T414" s="43"/>
      <c r="U414" s="26"/>
      <c r="Y414" s="16" t="s">
        <v>248</v>
      </c>
      <c r="AA414" s="26"/>
      <c r="AB414" s="26"/>
    </row>
    <row r="415" spans="1:28" s="15" customFormat="1" ht="12" x14ac:dyDescent="0.2">
      <c r="A415" s="54"/>
      <c r="B415" s="24"/>
      <c r="C415" s="87" t="s">
        <v>79</v>
      </c>
      <c r="D415" s="87"/>
      <c r="E415" s="87"/>
      <c r="F415" s="49"/>
      <c r="G415" s="49"/>
      <c r="H415" s="49"/>
      <c r="I415" s="49"/>
      <c r="J415" s="50"/>
      <c r="K415" s="49"/>
      <c r="L415" s="50">
        <v>1618.72</v>
      </c>
      <c r="M415" s="53"/>
      <c r="N415" s="48">
        <v>12027</v>
      </c>
      <c r="T415" s="43"/>
      <c r="U415" s="26"/>
      <c r="AA415" s="26" t="s">
        <v>79</v>
      </c>
      <c r="AB415" s="26"/>
    </row>
    <row r="416" spans="1:28" s="15" customFormat="1" ht="12" x14ac:dyDescent="0.2">
      <c r="A416" s="89" t="s">
        <v>439</v>
      </c>
      <c r="B416" s="90"/>
      <c r="C416" s="90"/>
      <c r="D416" s="90"/>
      <c r="E416" s="90"/>
      <c r="F416" s="90"/>
      <c r="G416" s="90"/>
      <c r="H416" s="90"/>
      <c r="I416" s="90"/>
      <c r="J416" s="90"/>
      <c r="K416" s="90"/>
      <c r="L416" s="90"/>
      <c r="M416" s="90"/>
      <c r="N416" s="91"/>
      <c r="T416" s="43"/>
      <c r="U416" s="26"/>
      <c r="AA416" s="26"/>
      <c r="AB416" s="26" t="s">
        <v>439</v>
      </c>
    </row>
    <row r="417" spans="1:28" s="15" customFormat="1" ht="56.25" x14ac:dyDescent="0.2">
      <c r="A417" s="52" t="s">
        <v>342</v>
      </c>
      <c r="B417" s="51" t="s">
        <v>438</v>
      </c>
      <c r="C417" s="87" t="s">
        <v>437</v>
      </c>
      <c r="D417" s="87"/>
      <c r="E417" s="87"/>
      <c r="F417" s="49" t="s">
        <v>429</v>
      </c>
      <c r="G417" s="49"/>
      <c r="H417" s="49"/>
      <c r="I417" s="49" t="s">
        <v>99</v>
      </c>
      <c r="J417" s="50"/>
      <c r="K417" s="49"/>
      <c r="L417" s="50"/>
      <c r="M417" s="49"/>
      <c r="N417" s="48"/>
      <c r="T417" s="43"/>
      <c r="U417" s="26" t="s">
        <v>437</v>
      </c>
      <c r="AA417" s="26"/>
      <c r="AB417" s="26"/>
    </row>
    <row r="418" spans="1:28" s="15" customFormat="1" ht="22.5" x14ac:dyDescent="0.2">
      <c r="A418" s="60"/>
      <c r="B418" s="30" t="s">
        <v>101</v>
      </c>
      <c r="C418" s="84" t="s">
        <v>100</v>
      </c>
      <c r="D418" s="84"/>
      <c r="E418" s="84"/>
      <c r="F418" s="84"/>
      <c r="G418" s="84"/>
      <c r="H418" s="84"/>
      <c r="I418" s="84"/>
      <c r="J418" s="84"/>
      <c r="K418" s="84"/>
      <c r="L418" s="84"/>
      <c r="M418" s="84"/>
      <c r="N418" s="92"/>
      <c r="T418" s="43"/>
      <c r="U418" s="26"/>
      <c r="W418" s="16" t="s">
        <v>100</v>
      </c>
      <c r="AA418" s="26"/>
      <c r="AB418" s="26"/>
    </row>
    <row r="419" spans="1:28" s="15" customFormat="1" ht="12" x14ac:dyDescent="0.2">
      <c r="A419" s="57"/>
      <c r="B419" s="30" t="s">
        <v>99</v>
      </c>
      <c r="C419" s="84" t="s">
        <v>97</v>
      </c>
      <c r="D419" s="84"/>
      <c r="E419" s="84"/>
      <c r="F419" s="44"/>
      <c r="G419" s="44"/>
      <c r="H419" s="44"/>
      <c r="I419" s="44"/>
      <c r="J419" s="56">
        <v>18.329999999999998</v>
      </c>
      <c r="K419" s="44" t="s">
        <v>111</v>
      </c>
      <c r="L419" s="56">
        <v>21.08</v>
      </c>
      <c r="M419" s="44" t="s">
        <v>98</v>
      </c>
      <c r="N419" s="55">
        <v>376</v>
      </c>
      <c r="T419" s="43"/>
      <c r="U419" s="26"/>
      <c r="X419" s="16" t="s">
        <v>97</v>
      </c>
      <c r="AA419" s="26"/>
      <c r="AB419" s="26"/>
    </row>
    <row r="420" spans="1:28" s="15" customFormat="1" ht="12" x14ac:dyDescent="0.2">
      <c r="A420" s="57"/>
      <c r="B420" s="30" t="s">
        <v>119</v>
      </c>
      <c r="C420" s="84" t="s">
        <v>117</v>
      </c>
      <c r="D420" s="84"/>
      <c r="E420" s="84"/>
      <c r="F420" s="44"/>
      <c r="G420" s="44"/>
      <c r="H420" s="44"/>
      <c r="I420" s="44"/>
      <c r="J420" s="56">
        <v>12.49</v>
      </c>
      <c r="K420" s="44" t="s">
        <v>111</v>
      </c>
      <c r="L420" s="56">
        <v>14.36</v>
      </c>
      <c r="M420" s="44" t="s">
        <v>118</v>
      </c>
      <c r="N420" s="55">
        <v>116</v>
      </c>
      <c r="T420" s="43"/>
      <c r="U420" s="26"/>
      <c r="X420" s="16" t="s">
        <v>117</v>
      </c>
      <c r="AA420" s="26"/>
      <c r="AB420" s="26"/>
    </row>
    <row r="421" spans="1:28" s="15" customFormat="1" ht="12" x14ac:dyDescent="0.2">
      <c r="A421" s="57"/>
      <c r="B421" s="30" t="s">
        <v>96</v>
      </c>
      <c r="C421" s="84" t="s">
        <v>94</v>
      </c>
      <c r="D421" s="84"/>
      <c r="E421" s="84"/>
      <c r="F421" s="44"/>
      <c r="G421" s="44"/>
      <c r="H421" s="44"/>
      <c r="I421" s="44"/>
      <c r="J421" s="56">
        <v>3.16</v>
      </c>
      <c r="K421" s="44"/>
      <c r="L421" s="56">
        <v>3.16</v>
      </c>
      <c r="M421" s="44" t="s">
        <v>74</v>
      </c>
      <c r="N421" s="55">
        <v>14</v>
      </c>
      <c r="T421" s="43"/>
      <c r="U421" s="26"/>
      <c r="X421" s="16" t="s">
        <v>94</v>
      </c>
      <c r="AA421" s="26"/>
      <c r="AB421" s="26"/>
    </row>
    <row r="422" spans="1:28" s="15" customFormat="1" ht="12" x14ac:dyDescent="0.2">
      <c r="A422" s="57"/>
      <c r="B422" s="30"/>
      <c r="C422" s="84" t="s">
        <v>89</v>
      </c>
      <c r="D422" s="84"/>
      <c r="E422" s="84"/>
      <c r="F422" s="44" t="s">
        <v>93</v>
      </c>
      <c r="G422" s="44" t="s">
        <v>436</v>
      </c>
      <c r="H422" s="44" t="s">
        <v>111</v>
      </c>
      <c r="I422" s="44" t="s">
        <v>435</v>
      </c>
      <c r="J422" s="56"/>
      <c r="K422" s="44"/>
      <c r="L422" s="56"/>
      <c r="M422" s="44"/>
      <c r="N422" s="55"/>
      <c r="T422" s="43"/>
      <c r="U422" s="26"/>
      <c r="Y422" s="16" t="s">
        <v>89</v>
      </c>
      <c r="AA422" s="26"/>
      <c r="AB422" s="26"/>
    </row>
    <row r="423" spans="1:28" s="15" customFormat="1" ht="12" x14ac:dyDescent="0.2">
      <c r="A423" s="57"/>
      <c r="B423" s="30"/>
      <c r="C423" s="88" t="s">
        <v>88</v>
      </c>
      <c r="D423" s="88"/>
      <c r="E423" s="88"/>
      <c r="F423" s="53"/>
      <c r="G423" s="53"/>
      <c r="H423" s="53"/>
      <c r="I423" s="53"/>
      <c r="J423" s="59">
        <v>33.979999999999997</v>
      </c>
      <c r="K423" s="53"/>
      <c r="L423" s="59">
        <v>38.6</v>
      </c>
      <c r="M423" s="53"/>
      <c r="N423" s="58"/>
      <c r="T423" s="43"/>
      <c r="U423" s="26"/>
      <c r="Z423" s="16" t="s">
        <v>88</v>
      </c>
      <c r="AA423" s="26"/>
      <c r="AB423" s="26"/>
    </row>
    <row r="424" spans="1:28" s="15" customFormat="1" ht="12" x14ac:dyDescent="0.2">
      <c r="A424" s="57"/>
      <c r="B424" s="30"/>
      <c r="C424" s="84" t="s">
        <v>87</v>
      </c>
      <c r="D424" s="84"/>
      <c r="E424" s="84"/>
      <c r="F424" s="44"/>
      <c r="G424" s="44"/>
      <c r="H424" s="44"/>
      <c r="I424" s="44"/>
      <c r="J424" s="56"/>
      <c r="K424" s="44"/>
      <c r="L424" s="56">
        <v>21.08</v>
      </c>
      <c r="M424" s="44"/>
      <c r="N424" s="55">
        <v>376</v>
      </c>
      <c r="T424" s="43"/>
      <c r="U424" s="26"/>
      <c r="Y424" s="16" t="s">
        <v>87</v>
      </c>
      <c r="AA424" s="26"/>
      <c r="AB424" s="26"/>
    </row>
    <row r="425" spans="1:28" s="15" customFormat="1" ht="33.75" x14ac:dyDescent="0.2">
      <c r="A425" s="57"/>
      <c r="B425" s="30" t="s">
        <v>253</v>
      </c>
      <c r="C425" s="84" t="s">
        <v>251</v>
      </c>
      <c r="D425" s="84"/>
      <c r="E425" s="84"/>
      <c r="F425" s="44" t="s">
        <v>82</v>
      </c>
      <c r="G425" s="44" t="s">
        <v>252</v>
      </c>
      <c r="H425" s="44"/>
      <c r="I425" s="44" t="s">
        <v>252</v>
      </c>
      <c r="J425" s="56"/>
      <c r="K425" s="44"/>
      <c r="L425" s="56">
        <v>24.66</v>
      </c>
      <c r="M425" s="44"/>
      <c r="N425" s="55">
        <v>440</v>
      </c>
      <c r="T425" s="43"/>
      <c r="U425" s="26"/>
      <c r="Y425" s="16" t="s">
        <v>251</v>
      </c>
      <c r="AA425" s="26"/>
      <c r="AB425" s="26"/>
    </row>
    <row r="426" spans="1:28" s="15" customFormat="1" ht="33.75" x14ac:dyDescent="0.2">
      <c r="A426" s="57"/>
      <c r="B426" s="30" t="s">
        <v>250</v>
      </c>
      <c r="C426" s="84" t="s">
        <v>248</v>
      </c>
      <c r="D426" s="84"/>
      <c r="E426" s="84"/>
      <c r="F426" s="44" t="s">
        <v>82</v>
      </c>
      <c r="G426" s="44" t="s">
        <v>249</v>
      </c>
      <c r="H426" s="44"/>
      <c r="I426" s="44" t="s">
        <v>249</v>
      </c>
      <c r="J426" s="56"/>
      <c r="K426" s="44"/>
      <c r="L426" s="56">
        <v>15.6</v>
      </c>
      <c r="M426" s="44"/>
      <c r="N426" s="55">
        <v>278</v>
      </c>
      <c r="T426" s="43"/>
      <c r="U426" s="26"/>
      <c r="Y426" s="16" t="s">
        <v>248</v>
      </c>
      <c r="AA426" s="26"/>
      <c r="AB426" s="26"/>
    </row>
    <row r="427" spans="1:28" s="15" customFormat="1" ht="12" x14ac:dyDescent="0.2">
      <c r="A427" s="54"/>
      <c r="B427" s="24"/>
      <c r="C427" s="87" t="s">
        <v>79</v>
      </c>
      <c r="D427" s="87"/>
      <c r="E427" s="87"/>
      <c r="F427" s="49"/>
      <c r="G427" s="49"/>
      <c r="H427" s="49"/>
      <c r="I427" s="49"/>
      <c r="J427" s="50"/>
      <c r="K427" s="49"/>
      <c r="L427" s="50">
        <v>78.86</v>
      </c>
      <c r="M427" s="53"/>
      <c r="N427" s="48">
        <v>1224</v>
      </c>
      <c r="T427" s="43"/>
      <c r="U427" s="26"/>
      <c r="AA427" s="26" t="s">
        <v>79</v>
      </c>
      <c r="AB427" s="26"/>
    </row>
    <row r="428" spans="1:28" s="15" customFormat="1" ht="22.5" x14ac:dyDescent="0.2">
      <c r="A428" s="52" t="s">
        <v>434</v>
      </c>
      <c r="B428" s="51" t="s">
        <v>433</v>
      </c>
      <c r="C428" s="87" t="s">
        <v>432</v>
      </c>
      <c r="D428" s="87"/>
      <c r="E428" s="87"/>
      <c r="F428" s="49" t="s">
        <v>126</v>
      </c>
      <c r="G428" s="49"/>
      <c r="H428" s="49"/>
      <c r="I428" s="49" t="s">
        <v>99</v>
      </c>
      <c r="J428" s="50">
        <v>445.2</v>
      </c>
      <c r="K428" s="49"/>
      <c r="L428" s="50">
        <v>445.2</v>
      </c>
      <c r="M428" s="49" t="s">
        <v>74</v>
      </c>
      <c r="N428" s="48">
        <v>1923</v>
      </c>
      <c r="T428" s="43"/>
      <c r="U428" s="26" t="s">
        <v>432</v>
      </c>
      <c r="AA428" s="26"/>
      <c r="AB428" s="26"/>
    </row>
    <row r="429" spans="1:28" s="15" customFormat="1" ht="45" x14ac:dyDescent="0.2">
      <c r="A429" s="52" t="s">
        <v>431</v>
      </c>
      <c r="B429" s="51" t="s">
        <v>430</v>
      </c>
      <c r="C429" s="87" t="s">
        <v>428</v>
      </c>
      <c r="D429" s="87"/>
      <c r="E429" s="87"/>
      <c r="F429" s="49" t="s">
        <v>429</v>
      </c>
      <c r="G429" s="49"/>
      <c r="H429" s="49"/>
      <c r="I429" s="49" t="s">
        <v>99</v>
      </c>
      <c r="J429" s="50"/>
      <c r="K429" s="49"/>
      <c r="L429" s="50"/>
      <c r="M429" s="49"/>
      <c r="N429" s="48"/>
      <c r="T429" s="43"/>
      <c r="U429" s="26" t="s">
        <v>428</v>
      </c>
      <c r="AA429" s="26"/>
      <c r="AB429" s="26"/>
    </row>
    <row r="430" spans="1:28" s="15" customFormat="1" ht="22.5" x14ac:dyDescent="0.2">
      <c r="A430" s="60"/>
      <c r="B430" s="30" t="s">
        <v>101</v>
      </c>
      <c r="C430" s="84" t="s">
        <v>100</v>
      </c>
      <c r="D430" s="84"/>
      <c r="E430" s="84"/>
      <c r="F430" s="84"/>
      <c r="G430" s="84"/>
      <c r="H430" s="84"/>
      <c r="I430" s="84"/>
      <c r="J430" s="84"/>
      <c r="K430" s="84"/>
      <c r="L430" s="84"/>
      <c r="M430" s="84"/>
      <c r="N430" s="92"/>
      <c r="T430" s="43"/>
      <c r="U430" s="26"/>
      <c r="W430" s="16" t="s">
        <v>100</v>
      </c>
      <c r="AA430" s="26"/>
      <c r="AB430" s="26"/>
    </row>
    <row r="431" spans="1:28" s="15" customFormat="1" ht="12" x14ac:dyDescent="0.2">
      <c r="A431" s="57"/>
      <c r="B431" s="30" t="s">
        <v>99</v>
      </c>
      <c r="C431" s="84" t="s">
        <v>97</v>
      </c>
      <c r="D431" s="84"/>
      <c r="E431" s="84"/>
      <c r="F431" s="44"/>
      <c r="G431" s="44"/>
      <c r="H431" s="44"/>
      <c r="I431" s="44"/>
      <c r="J431" s="56">
        <v>9.5299999999999994</v>
      </c>
      <c r="K431" s="44" t="s">
        <v>111</v>
      </c>
      <c r="L431" s="56">
        <v>10.96</v>
      </c>
      <c r="M431" s="44" t="s">
        <v>98</v>
      </c>
      <c r="N431" s="55">
        <v>195</v>
      </c>
      <c r="T431" s="43"/>
      <c r="U431" s="26"/>
      <c r="X431" s="16" t="s">
        <v>97</v>
      </c>
      <c r="AA431" s="26"/>
      <c r="AB431" s="26"/>
    </row>
    <row r="432" spans="1:28" s="15" customFormat="1" ht="12" x14ac:dyDescent="0.2">
      <c r="A432" s="57"/>
      <c r="B432" s="30" t="s">
        <v>119</v>
      </c>
      <c r="C432" s="84" t="s">
        <v>117</v>
      </c>
      <c r="D432" s="84"/>
      <c r="E432" s="84"/>
      <c r="F432" s="44"/>
      <c r="G432" s="44"/>
      <c r="H432" s="44"/>
      <c r="I432" s="44"/>
      <c r="J432" s="56">
        <v>7.38</v>
      </c>
      <c r="K432" s="44" t="s">
        <v>111</v>
      </c>
      <c r="L432" s="56">
        <v>8.49</v>
      </c>
      <c r="M432" s="44" t="s">
        <v>118</v>
      </c>
      <c r="N432" s="55">
        <v>69</v>
      </c>
      <c r="T432" s="43"/>
      <c r="U432" s="26"/>
      <c r="X432" s="16" t="s">
        <v>117</v>
      </c>
      <c r="AA432" s="26"/>
      <c r="AB432" s="26"/>
    </row>
    <row r="433" spans="1:28" s="15" customFormat="1" ht="12" x14ac:dyDescent="0.2">
      <c r="A433" s="57"/>
      <c r="B433" s="30" t="s">
        <v>96</v>
      </c>
      <c r="C433" s="84" t="s">
        <v>94</v>
      </c>
      <c r="D433" s="84"/>
      <c r="E433" s="84"/>
      <c r="F433" s="44"/>
      <c r="G433" s="44"/>
      <c r="H433" s="44"/>
      <c r="I433" s="44"/>
      <c r="J433" s="56">
        <v>119.16</v>
      </c>
      <c r="K433" s="44"/>
      <c r="L433" s="56">
        <v>119.16</v>
      </c>
      <c r="M433" s="44" t="s">
        <v>74</v>
      </c>
      <c r="N433" s="55">
        <v>515</v>
      </c>
      <c r="T433" s="43"/>
      <c r="U433" s="26"/>
      <c r="X433" s="16" t="s">
        <v>94</v>
      </c>
      <c r="AA433" s="26"/>
      <c r="AB433" s="26"/>
    </row>
    <row r="434" spans="1:28" s="15" customFormat="1" ht="12" x14ac:dyDescent="0.2">
      <c r="A434" s="57"/>
      <c r="B434" s="30"/>
      <c r="C434" s="84" t="s">
        <v>89</v>
      </c>
      <c r="D434" s="84"/>
      <c r="E434" s="84"/>
      <c r="F434" s="44" t="s">
        <v>93</v>
      </c>
      <c r="G434" s="44" t="s">
        <v>129</v>
      </c>
      <c r="H434" s="44" t="s">
        <v>111</v>
      </c>
      <c r="I434" s="44" t="s">
        <v>427</v>
      </c>
      <c r="J434" s="56"/>
      <c r="K434" s="44"/>
      <c r="L434" s="56"/>
      <c r="M434" s="44"/>
      <c r="N434" s="55"/>
      <c r="T434" s="43"/>
      <c r="U434" s="26"/>
      <c r="Y434" s="16" t="s">
        <v>89</v>
      </c>
      <c r="AA434" s="26"/>
      <c r="AB434" s="26"/>
    </row>
    <row r="435" spans="1:28" s="15" customFormat="1" ht="12" x14ac:dyDescent="0.2">
      <c r="A435" s="57"/>
      <c r="B435" s="30"/>
      <c r="C435" s="88" t="s">
        <v>88</v>
      </c>
      <c r="D435" s="88"/>
      <c r="E435" s="88"/>
      <c r="F435" s="53"/>
      <c r="G435" s="53"/>
      <c r="H435" s="53"/>
      <c r="I435" s="53"/>
      <c r="J435" s="59">
        <v>136.07</v>
      </c>
      <c r="K435" s="53"/>
      <c r="L435" s="59">
        <v>138.61000000000001</v>
      </c>
      <c r="M435" s="53"/>
      <c r="N435" s="58"/>
      <c r="T435" s="43"/>
      <c r="U435" s="26"/>
      <c r="Z435" s="16" t="s">
        <v>88</v>
      </c>
      <c r="AA435" s="26"/>
      <c r="AB435" s="26"/>
    </row>
    <row r="436" spans="1:28" s="15" customFormat="1" ht="12" x14ac:dyDescent="0.2">
      <c r="A436" s="57"/>
      <c r="B436" s="30"/>
      <c r="C436" s="84" t="s">
        <v>87</v>
      </c>
      <c r="D436" s="84"/>
      <c r="E436" s="84"/>
      <c r="F436" s="44"/>
      <c r="G436" s="44"/>
      <c r="H436" s="44"/>
      <c r="I436" s="44"/>
      <c r="J436" s="56"/>
      <c r="K436" s="44"/>
      <c r="L436" s="56">
        <v>10.96</v>
      </c>
      <c r="M436" s="44"/>
      <c r="N436" s="55">
        <v>195</v>
      </c>
      <c r="T436" s="43"/>
      <c r="U436" s="26"/>
      <c r="Y436" s="16" t="s">
        <v>87</v>
      </c>
      <c r="AA436" s="26"/>
      <c r="AB436" s="26"/>
    </row>
    <row r="437" spans="1:28" s="15" customFormat="1" ht="33.75" x14ac:dyDescent="0.2">
      <c r="A437" s="57"/>
      <c r="B437" s="30" t="s">
        <v>253</v>
      </c>
      <c r="C437" s="84" t="s">
        <v>251</v>
      </c>
      <c r="D437" s="84"/>
      <c r="E437" s="84"/>
      <c r="F437" s="44" t="s">
        <v>82</v>
      </c>
      <c r="G437" s="44" t="s">
        <v>252</v>
      </c>
      <c r="H437" s="44"/>
      <c r="I437" s="44" t="s">
        <v>252</v>
      </c>
      <c r="J437" s="56"/>
      <c r="K437" s="44"/>
      <c r="L437" s="56">
        <v>12.82</v>
      </c>
      <c r="M437" s="44"/>
      <c r="N437" s="55">
        <v>228</v>
      </c>
      <c r="T437" s="43"/>
      <c r="U437" s="26"/>
      <c r="Y437" s="16" t="s">
        <v>251</v>
      </c>
      <c r="AA437" s="26"/>
      <c r="AB437" s="26"/>
    </row>
    <row r="438" spans="1:28" s="15" customFormat="1" ht="33.75" x14ac:dyDescent="0.2">
      <c r="A438" s="57"/>
      <c r="B438" s="30" t="s">
        <v>250</v>
      </c>
      <c r="C438" s="84" t="s">
        <v>248</v>
      </c>
      <c r="D438" s="84"/>
      <c r="E438" s="84"/>
      <c r="F438" s="44" t="s">
        <v>82</v>
      </c>
      <c r="G438" s="44" t="s">
        <v>249</v>
      </c>
      <c r="H438" s="44"/>
      <c r="I438" s="44" t="s">
        <v>249</v>
      </c>
      <c r="J438" s="56"/>
      <c r="K438" s="44"/>
      <c r="L438" s="56">
        <v>8.11</v>
      </c>
      <c r="M438" s="44"/>
      <c r="N438" s="55">
        <v>144</v>
      </c>
      <c r="T438" s="43"/>
      <c r="U438" s="26"/>
      <c r="Y438" s="16" t="s">
        <v>248</v>
      </c>
      <c r="AA438" s="26"/>
      <c r="AB438" s="26"/>
    </row>
    <row r="439" spans="1:28" s="15" customFormat="1" ht="12" x14ac:dyDescent="0.2">
      <c r="A439" s="54"/>
      <c r="B439" s="24"/>
      <c r="C439" s="87" t="s">
        <v>79</v>
      </c>
      <c r="D439" s="87"/>
      <c r="E439" s="87"/>
      <c r="F439" s="49"/>
      <c r="G439" s="49"/>
      <c r="H439" s="49"/>
      <c r="I439" s="49"/>
      <c r="J439" s="50"/>
      <c r="K439" s="49"/>
      <c r="L439" s="50">
        <v>159.54</v>
      </c>
      <c r="M439" s="53"/>
      <c r="N439" s="48">
        <v>1151</v>
      </c>
      <c r="T439" s="43"/>
      <c r="U439" s="26"/>
      <c r="AA439" s="26" t="s">
        <v>79</v>
      </c>
      <c r="AB439" s="26"/>
    </row>
    <row r="440" spans="1:28" s="15" customFormat="1" ht="22.5" x14ac:dyDescent="0.2">
      <c r="A440" s="52" t="s">
        <v>426</v>
      </c>
      <c r="B440" s="51" t="s">
        <v>425</v>
      </c>
      <c r="C440" s="87" t="s">
        <v>424</v>
      </c>
      <c r="D440" s="87"/>
      <c r="E440" s="87"/>
      <c r="F440" s="49" t="s">
        <v>243</v>
      </c>
      <c r="G440" s="49"/>
      <c r="H440" s="49"/>
      <c r="I440" s="49" t="s">
        <v>99</v>
      </c>
      <c r="J440" s="50">
        <v>345</v>
      </c>
      <c r="K440" s="49" t="s">
        <v>200</v>
      </c>
      <c r="L440" s="50">
        <v>83.8</v>
      </c>
      <c r="M440" s="49" t="s">
        <v>74</v>
      </c>
      <c r="N440" s="48">
        <v>362</v>
      </c>
      <c r="T440" s="43"/>
      <c r="U440" s="26" t="s">
        <v>424</v>
      </c>
      <c r="AA440" s="26"/>
      <c r="AB440" s="26"/>
    </row>
    <row r="441" spans="1:28" s="15" customFormat="1" ht="12" x14ac:dyDescent="0.2">
      <c r="A441" s="60"/>
      <c r="B441" s="30"/>
      <c r="C441" s="84" t="s">
        <v>198</v>
      </c>
      <c r="D441" s="84"/>
      <c r="E441" s="84"/>
      <c r="F441" s="84"/>
      <c r="G441" s="84"/>
      <c r="H441" s="84"/>
      <c r="I441" s="84"/>
      <c r="J441" s="84"/>
      <c r="K441" s="84"/>
      <c r="L441" s="84"/>
      <c r="M441" s="84"/>
      <c r="N441" s="92"/>
      <c r="T441" s="43"/>
      <c r="U441" s="26"/>
      <c r="W441" s="16" t="s">
        <v>198</v>
      </c>
      <c r="AA441" s="26"/>
      <c r="AB441" s="26"/>
    </row>
    <row r="442" spans="1:28" s="15" customFormat="1" ht="33.75" x14ac:dyDescent="0.2">
      <c r="A442" s="52" t="s">
        <v>423</v>
      </c>
      <c r="B442" s="51" t="s">
        <v>422</v>
      </c>
      <c r="C442" s="87" t="s">
        <v>420</v>
      </c>
      <c r="D442" s="87"/>
      <c r="E442" s="87"/>
      <c r="F442" s="49" t="s">
        <v>378</v>
      </c>
      <c r="G442" s="49"/>
      <c r="H442" s="49"/>
      <c r="I442" s="49" t="s">
        <v>421</v>
      </c>
      <c r="J442" s="50"/>
      <c r="K442" s="49"/>
      <c r="L442" s="50"/>
      <c r="M442" s="49"/>
      <c r="N442" s="48"/>
      <c r="T442" s="43"/>
      <c r="U442" s="26" t="s">
        <v>420</v>
      </c>
      <c r="AA442" s="26"/>
      <c r="AB442" s="26"/>
    </row>
    <row r="443" spans="1:28" s="15" customFormat="1" ht="12" x14ac:dyDescent="0.2">
      <c r="A443" s="47"/>
      <c r="B443" s="46"/>
      <c r="C443" s="84" t="s">
        <v>419</v>
      </c>
      <c r="D443" s="84"/>
      <c r="E443" s="84"/>
      <c r="F443" s="84"/>
      <c r="G443" s="84"/>
      <c r="H443" s="84"/>
      <c r="I443" s="84"/>
      <c r="J443" s="84"/>
      <c r="K443" s="84"/>
      <c r="L443" s="84"/>
      <c r="M443" s="84"/>
      <c r="N443" s="92"/>
      <c r="T443" s="43"/>
      <c r="U443" s="26"/>
      <c r="V443" s="16" t="s">
        <v>419</v>
      </c>
      <c r="AA443" s="26"/>
      <c r="AB443" s="26"/>
    </row>
    <row r="444" spans="1:28" s="15" customFormat="1" ht="22.5" x14ac:dyDescent="0.2">
      <c r="A444" s="60"/>
      <c r="B444" s="30" t="s">
        <v>101</v>
      </c>
      <c r="C444" s="84" t="s">
        <v>100</v>
      </c>
      <c r="D444" s="84"/>
      <c r="E444" s="84"/>
      <c r="F444" s="84"/>
      <c r="G444" s="84"/>
      <c r="H444" s="84"/>
      <c r="I444" s="84"/>
      <c r="J444" s="84"/>
      <c r="K444" s="84"/>
      <c r="L444" s="84"/>
      <c r="M444" s="84"/>
      <c r="N444" s="92"/>
      <c r="T444" s="43"/>
      <c r="U444" s="26"/>
      <c r="W444" s="16" t="s">
        <v>100</v>
      </c>
      <c r="AA444" s="26"/>
      <c r="AB444" s="26"/>
    </row>
    <row r="445" spans="1:28" s="15" customFormat="1" ht="12" x14ac:dyDescent="0.2">
      <c r="A445" s="57"/>
      <c r="B445" s="30" t="s">
        <v>99</v>
      </c>
      <c r="C445" s="84" t="s">
        <v>97</v>
      </c>
      <c r="D445" s="84"/>
      <c r="E445" s="84"/>
      <c r="F445" s="44"/>
      <c r="G445" s="44"/>
      <c r="H445" s="44"/>
      <c r="I445" s="44"/>
      <c r="J445" s="56">
        <v>227.93</v>
      </c>
      <c r="K445" s="44" t="s">
        <v>111</v>
      </c>
      <c r="L445" s="56">
        <v>4.46</v>
      </c>
      <c r="M445" s="44" t="s">
        <v>98</v>
      </c>
      <c r="N445" s="55">
        <v>80</v>
      </c>
      <c r="T445" s="43"/>
      <c r="U445" s="26"/>
      <c r="X445" s="16" t="s">
        <v>97</v>
      </c>
      <c r="AA445" s="26"/>
      <c r="AB445" s="26"/>
    </row>
    <row r="446" spans="1:28" s="15" customFormat="1" ht="12" x14ac:dyDescent="0.2">
      <c r="A446" s="57"/>
      <c r="B446" s="30" t="s">
        <v>119</v>
      </c>
      <c r="C446" s="84" t="s">
        <v>117</v>
      </c>
      <c r="D446" s="84"/>
      <c r="E446" s="84"/>
      <c r="F446" s="44"/>
      <c r="G446" s="44"/>
      <c r="H446" s="44"/>
      <c r="I446" s="44"/>
      <c r="J446" s="56">
        <v>919.84</v>
      </c>
      <c r="K446" s="44" t="s">
        <v>111</v>
      </c>
      <c r="L446" s="56">
        <v>17.98</v>
      </c>
      <c r="M446" s="44" t="s">
        <v>118</v>
      </c>
      <c r="N446" s="55">
        <v>145</v>
      </c>
      <c r="T446" s="43"/>
      <c r="U446" s="26"/>
      <c r="X446" s="16" t="s">
        <v>117</v>
      </c>
      <c r="AA446" s="26"/>
      <c r="AB446" s="26"/>
    </row>
    <row r="447" spans="1:28" s="15" customFormat="1" ht="12" x14ac:dyDescent="0.2">
      <c r="A447" s="57"/>
      <c r="B447" s="30" t="s">
        <v>116</v>
      </c>
      <c r="C447" s="84" t="s">
        <v>115</v>
      </c>
      <c r="D447" s="84"/>
      <c r="E447" s="84"/>
      <c r="F447" s="44"/>
      <c r="G447" s="44"/>
      <c r="H447" s="44"/>
      <c r="I447" s="44"/>
      <c r="J447" s="56">
        <v>102.06</v>
      </c>
      <c r="K447" s="44" t="s">
        <v>111</v>
      </c>
      <c r="L447" s="56">
        <v>2</v>
      </c>
      <c r="M447" s="44" t="s">
        <v>98</v>
      </c>
      <c r="N447" s="55">
        <v>36</v>
      </c>
      <c r="T447" s="43"/>
      <c r="U447" s="26"/>
      <c r="X447" s="16" t="s">
        <v>115</v>
      </c>
      <c r="AA447" s="26"/>
      <c r="AB447" s="26"/>
    </row>
    <row r="448" spans="1:28" s="15" customFormat="1" ht="12" x14ac:dyDescent="0.2">
      <c r="A448" s="57"/>
      <c r="B448" s="30" t="s">
        <v>96</v>
      </c>
      <c r="C448" s="84" t="s">
        <v>94</v>
      </c>
      <c r="D448" s="84"/>
      <c r="E448" s="84"/>
      <c r="F448" s="44"/>
      <c r="G448" s="44"/>
      <c r="H448" s="44"/>
      <c r="I448" s="44"/>
      <c r="J448" s="56">
        <v>5159.07</v>
      </c>
      <c r="K448" s="44"/>
      <c r="L448" s="56">
        <v>7.0000000000000007E-2</v>
      </c>
      <c r="M448" s="44" t="s">
        <v>74</v>
      </c>
      <c r="N448" s="55"/>
      <c r="T448" s="43"/>
      <c r="U448" s="26"/>
      <c r="X448" s="16" t="s">
        <v>94</v>
      </c>
      <c r="AA448" s="26"/>
      <c r="AB448" s="26"/>
    </row>
    <row r="449" spans="1:28" s="15" customFormat="1" ht="12" x14ac:dyDescent="0.2">
      <c r="A449" s="57"/>
      <c r="B449" s="30"/>
      <c r="C449" s="84" t="s">
        <v>89</v>
      </c>
      <c r="D449" s="84"/>
      <c r="E449" s="84"/>
      <c r="F449" s="44" t="s">
        <v>93</v>
      </c>
      <c r="G449" s="44" t="s">
        <v>418</v>
      </c>
      <c r="H449" s="44" t="s">
        <v>111</v>
      </c>
      <c r="I449" s="44" t="s">
        <v>417</v>
      </c>
      <c r="J449" s="56"/>
      <c r="K449" s="44"/>
      <c r="L449" s="56"/>
      <c r="M449" s="44"/>
      <c r="N449" s="55"/>
      <c r="T449" s="43"/>
      <c r="U449" s="26"/>
      <c r="Y449" s="16" t="s">
        <v>89</v>
      </c>
      <c r="AA449" s="26"/>
      <c r="AB449" s="26"/>
    </row>
    <row r="450" spans="1:28" s="15" customFormat="1" ht="12" x14ac:dyDescent="0.2">
      <c r="A450" s="57"/>
      <c r="B450" s="30"/>
      <c r="C450" s="84" t="s">
        <v>109</v>
      </c>
      <c r="D450" s="84"/>
      <c r="E450" s="84"/>
      <c r="F450" s="44" t="s">
        <v>93</v>
      </c>
      <c r="G450" s="44" t="s">
        <v>416</v>
      </c>
      <c r="H450" s="44" t="s">
        <v>111</v>
      </c>
      <c r="I450" s="44" t="s">
        <v>415</v>
      </c>
      <c r="J450" s="56"/>
      <c r="K450" s="44"/>
      <c r="L450" s="56"/>
      <c r="M450" s="44"/>
      <c r="N450" s="55"/>
      <c r="T450" s="43"/>
      <c r="U450" s="26"/>
      <c r="Y450" s="16" t="s">
        <v>109</v>
      </c>
      <c r="AA450" s="26"/>
      <c r="AB450" s="26"/>
    </row>
    <row r="451" spans="1:28" s="15" customFormat="1" ht="12" x14ac:dyDescent="0.2">
      <c r="A451" s="57"/>
      <c r="B451" s="30"/>
      <c r="C451" s="88" t="s">
        <v>88</v>
      </c>
      <c r="D451" s="88"/>
      <c r="E451" s="88"/>
      <c r="F451" s="53"/>
      <c r="G451" s="53"/>
      <c r="H451" s="53"/>
      <c r="I451" s="53"/>
      <c r="J451" s="59">
        <v>1151.8</v>
      </c>
      <c r="K451" s="53"/>
      <c r="L451" s="59">
        <v>22.51</v>
      </c>
      <c r="M451" s="53"/>
      <c r="N451" s="58"/>
      <c r="T451" s="43"/>
      <c r="U451" s="26"/>
      <c r="Z451" s="16" t="s">
        <v>88</v>
      </c>
      <c r="AA451" s="26"/>
      <c r="AB451" s="26"/>
    </row>
    <row r="452" spans="1:28" s="15" customFormat="1" ht="12" x14ac:dyDescent="0.2">
      <c r="A452" s="57"/>
      <c r="B452" s="30"/>
      <c r="C452" s="84" t="s">
        <v>87</v>
      </c>
      <c r="D452" s="84"/>
      <c r="E452" s="84"/>
      <c r="F452" s="44"/>
      <c r="G452" s="44"/>
      <c r="H452" s="44"/>
      <c r="I452" s="44"/>
      <c r="J452" s="56"/>
      <c r="K452" s="44"/>
      <c r="L452" s="56">
        <v>6.46</v>
      </c>
      <c r="M452" s="44"/>
      <c r="N452" s="55">
        <v>116</v>
      </c>
      <c r="T452" s="43"/>
      <c r="U452" s="26"/>
      <c r="Y452" s="16" t="s">
        <v>87</v>
      </c>
      <c r="AA452" s="26"/>
      <c r="AB452" s="26"/>
    </row>
    <row r="453" spans="1:28" s="15" customFormat="1" ht="33.75" x14ac:dyDescent="0.2">
      <c r="A453" s="57"/>
      <c r="B453" s="30" t="s">
        <v>253</v>
      </c>
      <c r="C453" s="84" t="s">
        <v>251</v>
      </c>
      <c r="D453" s="84"/>
      <c r="E453" s="84"/>
      <c r="F453" s="44" t="s">
        <v>82</v>
      </c>
      <c r="G453" s="44" t="s">
        <v>252</v>
      </c>
      <c r="H453" s="44"/>
      <c r="I453" s="44" t="s">
        <v>252</v>
      </c>
      <c r="J453" s="56"/>
      <c r="K453" s="44"/>
      <c r="L453" s="56">
        <v>7.56</v>
      </c>
      <c r="M453" s="44"/>
      <c r="N453" s="55">
        <v>136</v>
      </c>
      <c r="T453" s="43"/>
      <c r="U453" s="26"/>
      <c r="Y453" s="16" t="s">
        <v>251</v>
      </c>
      <c r="AA453" s="26"/>
      <c r="AB453" s="26"/>
    </row>
    <row r="454" spans="1:28" s="15" customFormat="1" ht="33.75" x14ac:dyDescent="0.2">
      <c r="A454" s="57"/>
      <c r="B454" s="30" t="s">
        <v>250</v>
      </c>
      <c r="C454" s="84" t="s">
        <v>248</v>
      </c>
      <c r="D454" s="84"/>
      <c r="E454" s="84"/>
      <c r="F454" s="44" t="s">
        <v>82</v>
      </c>
      <c r="G454" s="44" t="s">
        <v>249</v>
      </c>
      <c r="H454" s="44"/>
      <c r="I454" s="44" t="s">
        <v>249</v>
      </c>
      <c r="J454" s="56"/>
      <c r="K454" s="44"/>
      <c r="L454" s="56">
        <v>4.78</v>
      </c>
      <c r="M454" s="44"/>
      <c r="N454" s="55">
        <v>86</v>
      </c>
      <c r="T454" s="43"/>
      <c r="U454" s="26"/>
      <c r="Y454" s="16" t="s">
        <v>248</v>
      </c>
      <c r="AA454" s="26"/>
      <c r="AB454" s="26"/>
    </row>
    <row r="455" spans="1:28" s="15" customFormat="1" ht="12" x14ac:dyDescent="0.2">
      <c r="A455" s="54"/>
      <c r="B455" s="24"/>
      <c r="C455" s="87" t="s">
        <v>79</v>
      </c>
      <c r="D455" s="87"/>
      <c r="E455" s="87"/>
      <c r="F455" s="49"/>
      <c r="G455" s="49"/>
      <c r="H455" s="49"/>
      <c r="I455" s="49"/>
      <c r="J455" s="50"/>
      <c r="K455" s="49"/>
      <c r="L455" s="50">
        <v>34.85</v>
      </c>
      <c r="M455" s="53"/>
      <c r="N455" s="48">
        <v>447</v>
      </c>
      <c r="T455" s="43"/>
      <c r="U455" s="26"/>
      <c r="AA455" s="26" t="s">
        <v>79</v>
      </c>
      <c r="AB455" s="26"/>
    </row>
    <row r="456" spans="1:28" s="15" customFormat="1" ht="56.25" x14ac:dyDescent="0.2">
      <c r="A456" s="52" t="s">
        <v>206</v>
      </c>
      <c r="B456" s="51" t="s">
        <v>414</v>
      </c>
      <c r="C456" s="87" t="s">
        <v>412</v>
      </c>
      <c r="D456" s="87"/>
      <c r="E456" s="87"/>
      <c r="F456" s="49" t="s">
        <v>202</v>
      </c>
      <c r="G456" s="49"/>
      <c r="H456" s="49"/>
      <c r="I456" s="49" t="s">
        <v>413</v>
      </c>
      <c r="J456" s="50">
        <v>22.8</v>
      </c>
      <c r="K456" s="49"/>
      <c r="L456" s="50">
        <v>39.15</v>
      </c>
      <c r="M456" s="49" t="s">
        <v>74</v>
      </c>
      <c r="N456" s="48">
        <v>169</v>
      </c>
      <c r="T456" s="43"/>
      <c r="U456" s="26" t="s">
        <v>412</v>
      </c>
      <c r="AA456" s="26"/>
      <c r="AB456" s="26"/>
    </row>
    <row r="457" spans="1:28" s="15" customFormat="1" ht="12" x14ac:dyDescent="0.2">
      <c r="A457" s="47"/>
      <c r="B457" s="46"/>
      <c r="C457" s="84" t="s">
        <v>411</v>
      </c>
      <c r="D457" s="84"/>
      <c r="E457" s="84"/>
      <c r="F457" s="84"/>
      <c r="G457" s="84"/>
      <c r="H457" s="84"/>
      <c r="I457" s="84"/>
      <c r="J457" s="84"/>
      <c r="K457" s="84"/>
      <c r="L457" s="84"/>
      <c r="M457" s="84"/>
      <c r="N457" s="92"/>
      <c r="T457" s="43"/>
      <c r="U457" s="26"/>
      <c r="V457" s="16" t="s">
        <v>411</v>
      </c>
      <c r="AA457" s="26"/>
      <c r="AB457" s="26"/>
    </row>
    <row r="458" spans="1:28" s="15" customFormat="1" ht="45" x14ac:dyDescent="0.2">
      <c r="A458" s="52" t="s">
        <v>410</v>
      </c>
      <c r="B458" s="51" t="s">
        <v>409</v>
      </c>
      <c r="C458" s="87" t="s">
        <v>406</v>
      </c>
      <c r="D458" s="87"/>
      <c r="E458" s="87"/>
      <c r="F458" s="49" t="s">
        <v>408</v>
      </c>
      <c r="G458" s="49"/>
      <c r="H458" s="49"/>
      <c r="I458" s="49" t="s">
        <v>407</v>
      </c>
      <c r="J458" s="50"/>
      <c r="K458" s="49"/>
      <c r="L458" s="50"/>
      <c r="M458" s="49"/>
      <c r="N458" s="48"/>
      <c r="T458" s="43"/>
      <c r="U458" s="26" t="s">
        <v>406</v>
      </c>
      <c r="AA458" s="26"/>
      <c r="AB458" s="26"/>
    </row>
    <row r="459" spans="1:28" s="15" customFormat="1" ht="22.5" x14ac:dyDescent="0.2">
      <c r="A459" s="60"/>
      <c r="B459" s="30" t="s">
        <v>101</v>
      </c>
      <c r="C459" s="84" t="s">
        <v>100</v>
      </c>
      <c r="D459" s="84"/>
      <c r="E459" s="84"/>
      <c r="F459" s="84"/>
      <c r="G459" s="84"/>
      <c r="H459" s="84"/>
      <c r="I459" s="84"/>
      <c r="J459" s="84"/>
      <c r="K459" s="84"/>
      <c r="L459" s="84"/>
      <c r="M459" s="84"/>
      <c r="N459" s="92"/>
      <c r="T459" s="43"/>
      <c r="U459" s="26"/>
      <c r="W459" s="16" t="s">
        <v>100</v>
      </c>
      <c r="AA459" s="26"/>
      <c r="AB459" s="26"/>
    </row>
    <row r="460" spans="1:28" s="15" customFormat="1" ht="12" x14ac:dyDescent="0.2">
      <c r="A460" s="57"/>
      <c r="B460" s="30" t="s">
        <v>99</v>
      </c>
      <c r="C460" s="84" t="s">
        <v>97</v>
      </c>
      <c r="D460" s="84"/>
      <c r="E460" s="84"/>
      <c r="F460" s="44"/>
      <c r="G460" s="44"/>
      <c r="H460" s="44"/>
      <c r="I460" s="44"/>
      <c r="J460" s="56">
        <v>23.4</v>
      </c>
      <c r="K460" s="44" t="s">
        <v>111</v>
      </c>
      <c r="L460" s="56">
        <v>4.57</v>
      </c>
      <c r="M460" s="44" t="s">
        <v>98</v>
      </c>
      <c r="N460" s="55">
        <v>81</v>
      </c>
      <c r="T460" s="43"/>
      <c r="U460" s="26"/>
      <c r="X460" s="16" t="s">
        <v>97</v>
      </c>
      <c r="AA460" s="26"/>
      <c r="AB460" s="26"/>
    </row>
    <row r="461" spans="1:28" s="15" customFormat="1" ht="12" x14ac:dyDescent="0.2">
      <c r="A461" s="57"/>
      <c r="B461" s="30" t="s">
        <v>119</v>
      </c>
      <c r="C461" s="84" t="s">
        <v>117</v>
      </c>
      <c r="D461" s="84"/>
      <c r="E461" s="84"/>
      <c r="F461" s="44"/>
      <c r="G461" s="44"/>
      <c r="H461" s="44"/>
      <c r="I461" s="44"/>
      <c r="J461" s="56">
        <v>88.16</v>
      </c>
      <c r="K461" s="44" t="s">
        <v>111</v>
      </c>
      <c r="L461" s="56">
        <v>17.239999999999998</v>
      </c>
      <c r="M461" s="44" t="s">
        <v>118</v>
      </c>
      <c r="N461" s="55">
        <v>139</v>
      </c>
      <c r="T461" s="43"/>
      <c r="U461" s="26"/>
      <c r="X461" s="16" t="s">
        <v>117</v>
      </c>
      <c r="AA461" s="26"/>
      <c r="AB461" s="26"/>
    </row>
    <row r="462" spans="1:28" s="15" customFormat="1" ht="12" x14ac:dyDescent="0.2">
      <c r="A462" s="57"/>
      <c r="B462" s="30" t="s">
        <v>116</v>
      </c>
      <c r="C462" s="84" t="s">
        <v>115</v>
      </c>
      <c r="D462" s="84"/>
      <c r="E462" s="84"/>
      <c r="F462" s="44"/>
      <c r="G462" s="44"/>
      <c r="H462" s="44"/>
      <c r="I462" s="44"/>
      <c r="J462" s="56">
        <v>14.3</v>
      </c>
      <c r="K462" s="44" t="s">
        <v>111</v>
      </c>
      <c r="L462" s="56">
        <v>2.8</v>
      </c>
      <c r="M462" s="44" t="s">
        <v>98</v>
      </c>
      <c r="N462" s="55">
        <v>50</v>
      </c>
      <c r="T462" s="43"/>
      <c r="U462" s="26"/>
      <c r="X462" s="16" t="s">
        <v>115</v>
      </c>
      <c r="AA462" s="26"/>
      <c r="AB462" s="26"/>
    </row>
    <row r="463" spans="1:28" s="15" customFormat="1" ht="12" x14ac:dyDescent="0.2">
      <c r="A463" s="57"/>
      <c r="B463" s="30" t="s">
        <v>96</v>
      </c>
      <c r="C463" s="84" t="s">
        <v>94</v>
      </c>
      <c r="D463" s="84"/>
      <c r="E463" s="84"/>
      <c r="F463" s="44"/>
      <c r="G463" s="44"/>
      <c r="H463" s="44"/>
      <c r="I463" s="44"/>
      <c r="J463" s="56">
        <v>180.68</v>
      </c>
      <c r="K463" s="44"/>
      <c r="L463" s="56">
        <v>30.72</v>
      </c>
      <c r="M463" s="44" t="s">
        <v>74</v>
      </c>
      <c r="N463" s="55">
        <v>133</v>
      </c>
      <c r="T463" s="43"/>
      <c r="U463" s="26"/>
      <c r="X463" s="16" t="s">
        <v>94</v>
      </c>
      <c r="AA463" s="26"/>
      <c r="AB463" s="26"/>
    </row>
    <row r="464" spans="1:28" s="15" customFormat="1" ht="12" x14ac:dyDescent="0.2">
      <c r="A464" s="57"/>
      <c r="B464" s="30"/>
      <c r="C464" s="84" t="s">
        <v>89</v>
      </c>
      <c r="D464" s="84"/>
      <c r="E464" s="84"/>
      <c r="F464" s="44" t="s">
        <v>93</v>
      </c>
      <c r="G464" s="44" t="s">
        <v>405</v>
      </c>
      <c r="H464" s="44" t="s">
        <v>111</v>
      </c>
      <c r="I464" s="44" t="s">
        <v>404</v>
      </c>
      <c r="J464" s="56"/>
      <c r="K464" s="44"/>
      <c r="L464" s="56"/>
      <c r="M464" s="44"/>
      <c r="N464" s="55"/>
      <c r="T464" s="43"/>
      <c r="U464" s="26"/>
      <c r="Y464" s="16" t="s">
        <v>89</v>
      </c>
      <c r="AA464" s="26"/>
      <c r="AB464" s="26"/>
    </row>
    <row r="465" spans="1:28" s="15" customFormat="1" ht="12" x14ac:dyDescent="0.2">
      <c r="A465" s="57"/>
      <c r="B465" s="30"/>
      <c r="C465" s="84" t="s">
        <v>109</v>
      </c>
      <c r="D465" s="84"/>
      <c r="E465" s="84"/>
      <c r="F465" s="44" t="s">
        <v>93</v>
      </c>
      <c r="G465" s="44" t="s">
        <v>403</v>
      </c>
      <c r="H465" s="44" t="s">
        <v>111</v>
      </c>
      <c r="I465" s="44" t="s">
        <v>402</v>
      </c>
      <c r="J465" s="56"/>
      <c r="K465" s="44"/>
      <c r="L465" s="56"/>
      <c r="M465" s="44"/>
      <c r="N465" s="55"/>
      <c r="T465" s="43"/>
      <c r="U465" s="26"/>
      <c r="Y465" s="16" t="s">
        <v>109</v>
      </c>
      <c r="AA465" s="26"/>
      <c r="AB465" s="26"/>
    </row>
    <row r="466" spans="1:28" s="15" customFormat="1" ht="12" x14ac:dyDescent="0.2">
      <c r="A466" s="57"/>
      <c r="B466" s="30"/>
      <c r="C466" s="88" t="s">
        <v>88</v>
      </c>
      <c r="D466" s="88"/>
      <c r="E466" s="88"/>
      <c r="F466" s="53"/>
      <c r="G466" s="53"/>
      <c r="H466" s="53"/>
      <c r="I466" s="53"/>
      <c r="J466" s="59">
        <v>292.24</v>
      </c>
      <c r="K466" s="53"/>
      <c r="L466" s="59">
        <v>52.53</v>
      </c>
      <c r="M466" s="53"/>
      <c r="N466" s="58"/>
      <c r="T466" s="43"/>
      <c r="U466" s="26"/>
      <c r="Z466" s="16" t="s">
        <v>88</v>
      </c>
      <c r="AA466" s="26"/>
      <c r="AB466" s="26"/>
    </row>
    <row r="467" spans="1:28" s="15" customFormat="1" ht="12" x14ac:dyDescent="0.2">
      <c r="A467" s="57"/>
      <c r="B467" s="30"/>
      <c r="C467" s="84" t="s">
        <v>87</v>
      </c>
      <c r="D467" s="84"/>
      <c r="E467" s="84"/>
      <c r="F467" s="44"/>
      <c r="G467" s="44"/>
      <c r="H467" s="44"/>
      <c r="I467" s="44"/>
      <c r="J467" s="56"/>
      <c r="K467" s="44"/>
      <c r="L467" s="56">
        <v>7.37</v>
      </c>
      <c r="M467" s="44"/>
      <c r="N467" s="55">
        <v>131</v>
      </c>
      <c r="T467" s="43"/>
      <c r="U467" s="26"/>
      <c r="Y467" s="16" t="s">
        <v>87</v>
      </c>
      <c r="AA467" s="26"/>
      <c r="AB467" s="26"/>
    </row>
    <row r="468" spans="1:28" s="15" customFormat="1" ht="33.75" x14ac:dyDescent="0.2">
      <c r="A468" s="57"/>
      <c r="B468" s="30" t="s">
        <v>253</v>
      </c>
      <c r="C468" s="84" t="s">
        <v>251</v>
      </c>
      <c r="D468" s="84"/>
      <c r="E468" s="84"/>
      <c r="F468" s="44" t="s">
        <v>82</v>
      </c>
      <c r="G468" s="44" t="s">
        <v>252</v>
      </c>
      <c r="H468" s="44"/>
      <c r="I468" s="44" t="s">
        <v>252</v>
      </c>
      <c r="J468" s="56"/>
      <c r="K468" s="44"/>
      <c r="L468" s="56">
        <v>8.6199999999999992</v>
      </c>
      <c r="M468" s="44"/>
      <c r="N468" s="55">
        <v>153</v>
      </c>
      <c r="T468" s="43"/>
      <c r="U468" s="26"/>
      <c r="Y468" s="16" t="s">
        <v>251</v>
      </c>
      <c r="AA468" s="26"/>
      <c r="AB468" s="26"/>
    </row>
    <row r="469" spans="1:28" s="15" customFormat="1" ht="33.75" x14ac:dyDescent="0.2">
      <c r="A469" s="57"/>
      <c r="B469" s="30" t="s">
        <v>250</v>
      </c>
      <c r="C469" s="84" t="s">
        <v>248</v>
      </c>
      <c r="D469" s="84"/>
      <c r="E469" s="84"/>
      <c r="F469" s="44" t="s">
        <v>82</v>
      </c>
      <c r="G469" s="44" t="s">
        <v>249</v>
      </c>
      <c r="H469" s="44"/>
      <c r="I469" s="44" t="s">
        <v>249</v>
      </c>
      <c r="J469" s="56"/>
      <c r="K469" s="44"/>
      <c r="L469" s="56">
        <v>5.45</v>
      </c>
      <c r="M469" s="44"/>
      <c r="N469" s="55">
        <v>97</v>
      </c>
      <c r="T469" s="43"/>
      <c r="U469" s="26"/>
      <c r="Y469" s="16" t="s">
        <v>248</v>
      </c>
      <c r="AA469" s="26"/>
      <c r="AB469" s="26"/>
    </row>
    <row r="470" spans="1:28" s="15" customFormat="1" ht="12" x14ac:dyDescent="0.2">
      <c r="A470" s="54"/>
      <c r="B470" s="24"/>
      <c r="C470" s="87" t="s">
        <v>79</v>
      </c>
      <c r="D470" s="87"/>
      <c r="E470" s="87"/>
      <c r="F470" s="49"/>
      <c r="G470" s="49"/>
      <c r="H470" s="49"/>
      <c r="I470" s="49"/>
      <c r="J470" s="50"/>
      <c r="K470" s="49"/>
      <c r="L470" s="50">
        <v>66.599999999999994</v>
      </c>
      <c r="M470" s="53"/>
      <c r="N470" s="48">
        <v>603</v>
      </c>
      <c r="T470" s="43"/>
      <c r="U470" s="26"/>
      <c r="AA470" s="26" t="s">
        <v>79</v>
      </c>
      <c r="AB470" s="26"/>
    </row>
    <row r="471" spans="1:28" s="15" customFormat="1" ht="45" x14ac:dyDescent="0.2">
      <c r="A471" s="52" t="s">
        <v>401</v>
      </c>
      <c r="B471" s="51" t="s">
        <v>400</v>
      </c>
      <c r="C471" s="87" t="s">
        <v>398</v>
      </c>
      <c r="D471" s="87"/>
      <c r="E471" s="87"/>
      <c r="F471" s="49" t="s">
        <v>399</v>
      </c>
      <c r="G471" s="49"/>
      <c r="H471" s="49"/>
      <c r="I471" s="49" t="s">
        <v>99</v>
      </c>
      <c r="J471" s="50"/>
      <c r="K471" s="49"/>
      <c r="L471" s="50"/>
      <c r="M471" s="49"/>
      <c r="N471" s="48"/>
      <c r="T471" s="43"/>
      <c r="U471" s="26" t="s">
        <v>398</v>
      </c>
      <c r="AA471" s="26"/>
      <c r="AB471" s="26"/>
    </row>
    <row r="472" spans="1:28" s="15" customFormat="1" ht="22.5" x14ac:dyDescent="0.2">
      <c r="A472" s="60"/>
      <c r="B472" s="30" t="s">
        <v>101</v>
      </c>
      <c r="C472" s="84" t="s">
        <v>100</v>
      </c>
      <c r="D472" s="84"/>
      <c r="E472" s="84"/>
      <c r="F472" s="84"/>
      <c r="G472" s="84"/>
      <c r="H472" s="84"/>
      <c r="I472" s="84"/>
      <c r="J472" s="84"/>
      <c r="K472" s="84"/>
      <c r="L472" s="84"/>
      <c r="M472" s="84"/>
      <c r="N472" s="92"/>
      <c r="T472" s="43"/>
      <c r="U472" s="26"/>
      <c r="W472" s="16" t="s">
        <v>100</v>
      </c>
      <c r="AA472" s="26"/>
      <c r="AB472" s="26"/>
    </row>
    <row r="473" spans="1:28" s="15" customFormat="1" ht="12" x14ac:dyDescent="0.2">
      <c r="A473" s="57"/>
      <c r="B473" s="30" t="s">
        <v>99</v>
      </c>
      <c r="C473" s="84" t="s">
        <v>97</v>
      </c>
      <c r="D473" s="84"/>
      <c r="E473" s="84"/>
      <c r="F473" s="44"/>
      <c r="G473" s="44"/>
      <c r="H473" s="44"/>
      <c r="I473" s="44"/>
      <c r="J473" s="56">
        <v>77.36</v>
      </c>
      <c r="K473" s="44" t="s">
        <v>111</v>
      </c>
      <c r="L473" s="56">
        <v>88.96</v>
      </c>
      <c r="M473" s="44" t="s">
        <v>98</v>
      </c>
      <c r="N473" s="55">
        <v>1586</v>
      </c>
      <c r="T473" s="43"/>
      <c r="U473" s="26"/>
      <c r="X473" s="16" t="s">
        <v>97</v>
      </c>
      <c r="AA473" s="26"/>
      <c r="AB473" s="26"/>
    </row>
    <row r="474" spans="1:28" s="15" customFormat="1" ht="12" x14ac:dyDescent="0.2">
      <c r="A474" s="57"/>
      <c r="B474" s="30" t="s">
        <v>119</v>
      </c>
      <c r="C474" s="84" t="s">
        <v>117</v>
      </c>
      <c r="D474" s="84"/>
      <c r="E474" s="84"/>
      <c r="F474" s="44"/>
      <c r="G474" s="44"/>
      <c r="H474" s="44"/>
      <c r="I474" s="44"/>
      <c r="J474" s="56">
        <v>101.25</v>
      </c>
      <c r="K474" s="44" t="s">
        <v>111</v>
      </c>
      <c r="L474" s="56">
        <v>116.44</v>
      </c>
      <c r="M474" s="44" t="s">
        <v>118</v>
      </c>
      <c r="N474" s="55">
        <v>940</v>
      </c>
      <c r="T474" s="43"/>
      <c r="U474" s="26"/>
      <c r="X474" s="16" t="s">
        <v>117</v>
      </c>
      <c r="AA474" s="26"/>
      <c r="AB474" s="26"/>
    </row>
    <row r="475" spans="1:28" s="15" customFormat="1" ht="12" x14ac:dyDescent="0.2">
      <c r="A475" s="57"/>
      <c r="B475" s="30" t="s">
        <v>96</v>
      </c>
      <c r="C475" s="84" t="s">
        <v>94</v>
      </c>
      <c r="D475" s="84"/>
      <c r="E475" s="84"/>
      <c r="F475" s="44"/>
      <c r="G475" s="44"/>
      <c r="H475" s="44"/>
      <c r="I475" s="44"/>
      <c r="J475" s="56">
        <v>315.08</v>
      </c>
      <c r="K475" s="44"/>
      <c r="L475" s="56">
        <v>33.22</v>
      </c>
      <c r="M475" s="44" t="s">
        <v>74</v>
      </c>
      <c r="N475" s="55">
        <v>144</v>
      </c>
      <c r="T475" s="43"/>
      <c r="U475" s="26"/>
      <c r="X475" s="16" t="s">
        <v>94</v>
      </c>
      <c r="AA475" s="26"/>
      <c r="AB475" s="26"/>
    </row>
    <row r="476" spans="1:28" s="15" customFormat="1" ht="12" x14ac:dyDescent="0.2">
      <c r="A476" s="57"/>
      <c r="B476" s="30"/>
      <c r="C476" s="84" t="s">
        <v>89</v>
      </c>
      <c r="D476" s="84"/>
      <c r="E476" s="84"/>
      <c r="F476" s="44" t="s">
        <v>93</v>
      </c>
      <c r="G476" s="44" t="s">
        <v>397</v>
      </c>
      <c r="H476" s="44" t="s">
        <v>111</v>
      </c>
      <c r="I476" s="44" t="s">
        <v>396</v>
      </c>
      <c r="J476" s="56"/>
      <c r="K476" s="44"/>
      <c r="L476" s="56"/>
      <c r="M476" s="44"/>
      <c r="N476" s="55"/>
      <c r="T476" s="43"/>
      <c r="U476" s="26"/>
      <c r="Y476" s="16" t="s">
        <v>89</v>
      </c>
      <c r="AA476" s="26"/>
      <c r="AB476" s="26"/>
    </row>
    <row r="477" spans="1:28" s="15" customFormat="1" ht="12" x14ac:dyDescent="0.2">
      <c r="A477" s="57"/>
      <c r="B477" s="30"/>
      <c r="C477" s="88" t="s">
        <v>88</v>
      </c>
      <c r="D477" s="88"/>
      <c r="E477" s="88"/>
      <c r="F477" s="53"/>
      <c r="G477" s="53"/>
      <c r="H477" s="53"/>
      <c r="I477" s="53"/>
      <c r="J477" s="59">
        <v>211.83</v>
      </c>
      <c r="K477" s="53"/>
      <c r="L477" s="59">
        <v>238.62</v>
      </c>
      <c r="M477" s="53"/>
      <c r="N477" s="58"/>
      <c r="T477" s="43"/>
      <c r="U477" s="26"/>
      <c r="Z477" s="16" t="s">
        <v>88</v>
      </c>
      <c r="AA477" s="26"/>
      <c r="AB477" s="26"/>
    </row>
    <row r="478" spans="1:28" s="15" customFormat="1" ht="12" x14ac:dyDescent="0.2">
      <c r="A478" s="57"/>
      <c r="B478" s="30"/>
      <c r="C478" s="84" t="s">
        <v>87</v>
      </c>
      <c r="D478" s="84"/>
      <c r="E478" s="84"/>
      <c r="F478" s="44"/>
      <c r="G478" s="44"/>
      <c r="H478" s="44"/>
      <c r="I478" s="44"/>
      <c r="J478" s="56"/>
      <c r="K478" s="44"/>
      <c r="L478" s="56">
        <v>88.96</v>
      </c>
      <c r="M478" s="44"/>
      <c r="N478" s="55">
        <v>1586</v>
      </c>
      <c r="T478" s="43"/>
      <c r="U478" s="26"/>
      <c r="Y478" s="16" t="s">
        <v>87</v>
      </c>
      <c r="AA478" s="26"/>
      <c r="AB478" s="26"/>
    </row>
    <row r="479" spans="1:28" s="15" customFormat="1" ht="33.75" x14ac:dyDescent="0.2">
      <c r="A479" s="57"/>
      <c r="B479" s="30" t="s">
        <v>253</v>
      </c>
      <c r="C479" s="84" t="s">
        <v>251</v>
      </c>
      <c r="D479" s="84"/>
      <c r="E479" s="84"/>
      <c r="F479" s="44" t="s">
        <v>82</v>
      </c>
      <c r="G479" s="44" t="s">
        <v>252</v>
      </c>
      <c r="H479" s="44"/>
      <c r="I479" s="44" t="s">
        <v>252</v>
      </c>
      <c r="J479" s="56"/>
      <c r="K479" s="44"/>
      <c r="L479" s="56">
        <v>104.08</v>
      </c>
      <c r="M479" s="44"/>
      <c r="N479" s="55">
        <v>1856</v>
      </c>
      <c r="T479" s="43"/>
      <c r="U479" s="26"/>
      <c r="Y479" s="16" t="s">
        <v>251</v>
      </c>
      <c r="AA479" s="26"/>
      <c r="AB479" s="26"/>
    </row>
    <row r="480" spans="1:28" s="15" customFormat="1" ht="33.75" x14ac:dyDescent="0.2">
      <c r="A480" s="57"/>
      <c r="B480" s="30" t="s">
        <v>250</v>
      </c>
      <c r="C480" s="84" t="s">
        <v>248</v>
      </c>
      <c r="D480" s="84"/>
      <c r="E480" s="84"/>
      <c r="F480" s="44" t="s">
        <v>82</v>
      </c>
      <c r="G480" s="44" t="s">
        <v>249</v>
      </c>
      <c r="H480" s="44"/>
      <c r="I480" s="44" t="s">
        <v>249</v>
      </c>
      <c r="J480" s="56"/>
      <c r="K480" s="44"/>
      <c r="L480" s="56">
        <v>65.83</v>
      </c>
      <c r="M480" s="44"/>
      <c r="N480" s="55">
        <v>1174</v>
      </c>
      <c r="T480" s="43"/>
      <c r="U480" s="26"/>
      <c r="Y480" s="16" t="s">
        <v>248</v>
      </c>
      <c r="AA480" s="26"/>
      <c r="AB480" s="26"/>
    </row>
    <row r="481" spans="1:28" s="15" customFormat="1" ht="12" x14ac:dyDescent="0.2">
      <c r="A481" s="54"/>
      <c r="B481" s="24"/>
      <c r="C481" s="87" t="s">
        <v>79</v>
      </c>
      <c r="D481" s="87"/>
      <c r="E481" s="87"/>
      <c r="F481" s="49"/>
      <c r="G481" s="49"/>
      <c r="H481" s="49"/>
      <c r="I481" s="49"/>
      <c r="J481" s="50"/>
      <c r="K481" s="49"/>
      <c r="L481" s="50">
        <v>408.53</v>
      </c>
      <c r="M481" s="53"/>
      <c r="N481" s="48">
        <v>5700</v>
      </c>
      <c r="T481" s="43"/>
      <c r="U481" s="26"/>
      <c r="AA481" s="26" t="s">
        <v>79</v>
      </c>
      <c r="AB481" s="26"/>
    </row>
    <row r="482" spans="1:28" s="15" customFormat="1" ht="33.75" x14ac:dyDescent="0.2">
      <c r="A482" s="52" t="s">
        <v>395</v>
      </c>
      <c r="B482" s="51" t="s">
        <v>394</v>
      </c>
      <c r="C482" s="87" t="s">
        <v>393</v>
      </c>
      <c r="D482" s="87"/>
      <c r="E482" s="87"/>
      <c r="F482" s="49" t="s">
        <v>126</v>
      </c>
      <c r="G482" s="49"/>
      <c r="H482" s="49"/>
      <c r="I482" s="49" t="s">
        <v>119</v>
      </c>
      <c r="J482" s="50">
        <v>39.6</v>
      </c>
      <c r="K482" s="49"/>
      <c r="L482" s="50">
        <v>79.2</v>
      </c>
      <c r="M482" s="49" t="s">
        <v>74</v>
      </c>
      <c r="N482" s="48">
        <v>342</v>
      </c>
      <c r="T482" s="43"/>
      <c r="U482" s="26" t="s">
        <v>393</v>
      </c>
      <c r="AA482" s="26"/>
      <c r="AB482" s="26"/>
    </row>
    <row r="483" spans="1:28" s="15" customFormat="1" ht="22.5" x14ac:dyDescent="0.2">
      <c r="A483" s="52" t="s">
        <v>392</v>
      </c>
      <c r="B483" s="51" t="s">
        <v>391</v>
      </c>
      <c r="C483" s="87" t="s">
        <v>390</v>
      </c>
      <c r="D483" s="87"/>
      <c r="E483" s="87"/>
      <c r="F483" s="49" t="s">
        <v>243</v>
      </c>
      <c r="G483" s="49"/>
      <c r="H483" s="49"/>
      <c r="I483" s="49" t="s">
        <v>99</v>
      </c>
      <c r="J483" s="50">
        <v>2505.83</v>
      </c>
      <c r="K483" s="49" t="s">
        <v>200</v>
      </c>
      <c r="L483" s="50">
        <v>609.03</v>
      </c>
      <c r="M483" s="49" t="s">
        <v>74</v>
      </c>
      <c r="N483" s="48">
        <v>2631</v>
      </c>
      <c r="T483" s="43"/>
      <c r="U483" s="26" t="s">
        <v>390</v>
      </c>
      <c r="AA483" s="26"/>
      <c r="AB483" s="26"/>
    </row>
    <row r="484" spans="1:28" s="15" customFormat="1" ht="12" x14ac:dyDescent="0.2">
      <c r="A484" s="60"/>
      <c r="B484" s="30"/>
      <c r="C484" s="84" t="s">
        <v>198</v>
      </c>
      <c r="D484" s="84"/>
      <c r="E484" s="84"/>
      <c r="F484" s="84"/>
      <c r="G484" s="84"/>
      <c r="H484" s="84"/>
      <c r="I484" s="84"/>
      <c r="J484" s="84"/>
      <c r="K484" s="84"/>
      <c r="L484" s="84"/>
      <c r="M484" s="84"/>
      <c r="N484" s="92"/>
      <c r="T484" s="43"/>
      <c r="U484" s="26"/>
      <c r="W484" s="16" t="s">
        <v>198</v>
      </c>
      <c r="AA484" s="26"/>
      <c r="AB484" s="26"/>
    </row>
    <row r="485" spans="1:28" s="15" customFormat="1" ht="22.5" x14ac:dyDescent="0.2">
      <c r="A485" s="52" t="s">
        <v>389</v>
      </c>
      <c r="B485" s="51" t="s">
        <v>388</v>
      </c>
      <c r="C485" s="87" t="s">
        <v>387</v>
      </c>
      <c r="D485" s="87"/>
      <c r="E485" s="87"/>
      <c r="F485" s="49" t="s">
        <v>243</v>
      </c>
      <c r="G485" s="49"/>
      <c r="H485" s="49"/>
      <c r="I485" s="49" t="s">
        <v>99</v>
      </c>
      <c r="J485" s="50">
        <v>384.22</v>
      </c>
      <c r="K485" s="49" t="s">
        <v>200</v>
      </c>
      <c r="L485" s="50">
        <v>93.29</v>
      </c>
      <c r="M485" s="49" t="s">
        <v>74</v>
      </c>
      <c r="N485" s="48">
        <v>403</v>
      </c>
      <c r="T485" s="43"/>
      <c r="U485" s="26" t="s">
        <v>387</v>
      </c>
      <c r="AA485" s="26"/>
      <c r="AB485" s="26"/>
    </row>
    <row r="486" spans="1:28" s="15" customFormat="1" ht="12" x14ac:dyDescent="0.2">
      <c r="A486" s="60"/>
      <c r="B486" s="30"/>
      <c r="C486" s="84" t="s">
        <v>198</v>
      </c>
      <c r="D486" s="84"/>
      <c r="E486" s="84"/>
      <c r="F486" s="84"/>
      <c r="G486" s="84"/>
      <c r="H486" s="84"/>
      <c r="I486" s="84"/>
      <c r="J486" s="84"/>
      <c r="K486" s="84"/>
      <c r="L486" s="84"/>
      <c r="M486" s="84"/>
      <c r="N486" s="92"/>
      <c r="T486" s="43"/>
      <c r="U486" s="26"/>
      <c r="W486" s="16" t="s">
        <v>198</v>
      </c>
      <c r="AA486" s="26"/>
      <c r="AB486" s="26"/>
    </row>
    <row r="487" spans="1:28" s="15" customFormat="1" ht="12" x14ac:dyDescent="0.2">
      <c r="A487" s="89" t="s">
        <v>386</v>
      </c>
      <c r="B487" s="90"/>
      <c r="C487" s="90"/>
      <c r="D487" s="90"/>
      <c r="E487" s="90"/>
      <c r="F487" s="90"/>
      <c r="G487" s="90"/>
      <c r="H487" s="90"/>
      <c r="I487" s="90"/>
      <c r="J487" s="90"/>
      <c r="K487" s="90"/>
      <c r="L487" s="90"/>
      <c r="M487" s="90"/>
      <c r="N487" s="91"/>
      <c r="T487" s="43"/>
      <c r="U487" s="26"/>
      <c r="AA487" s="26"/>
      <c r="AB487" s="26" t="s">
        <v>386</v>
      </c>
    </row>
    <row r="488" spans="1:28" s="15" customFormat="1" ht="33.75" x14ac:dyDescent="0.2">
      <c r="A488" s="52" t="s">
        <v>385</v>
      </c>
      <c r="B488" s="51" t="s">
        <v>384</v>
      </c>
      <c r="C488" s="87" t="s">
        <v>382</v>
      </c>
      <c r="D488" s="87"/>
      <c r="E488" s="87"/>
      <c r="F488" s="49" t="s">
        <v>383</v>
      </c>
      <c r="G488" s="49"/>
      <c r="H488" s="49"/>
      <c r="I488" s="49" t="s">
        <v>99</v>
      </c>
      <c r="J488" s="50"/>
      <c r="K488" s="49"/>
      <c r="L488" s="50"/>
      <c r="M488" s="49"/>
      <c r="N488" s="48"/>
      <c r="T488" s="43"/>
      <c r="U488" s="26" t="s">
        <v>382</v>
      </c>
      <c r="AA488" s="26"/>
      <c r="AB488" s="26"/>
    </row>
    <row r="489" spans="1:28" s="15" customFormat="1" ht="22.5" x14ac:dyDescent="0.2">
      <c r="A489" s="60"/>
      <c r="B489" s="30" t="s">
        <v>101</v>
      </c>
      <c r="C489" s="84" t="s">
        <v>100</v>
      </c>
      <c r="D489" s="84"/>
      <c r="E489" s="84"/>
      <c r="F489" s="84"/>
      <c r="G489" s="84"/>
      <c r="H489" s="84"/>
      <c r="I489" s="84"/>
      <c r="J489" s="84"/>
      <c r="K489" s="84"/>
      <c r="L489" s="84"/>
      <c r="M489" s="84"/>
      <c r="N489" s="92"/>
      <c r="T489" s="43"/>
      <c r="U489" s="26"/>
      <c r="W489" s="16" t="s">
        <v>100</v>
      </c>
      <c r="AA489" s="26"/>
      <c r="AB489" s="26"/>
    </row>
    <row r="490" spans="1:28" s="15" customFormat="1" ht="12" x14ac:dyDescent="0.2">
      <c r="A490" s="57"/>
      <c r="B490" s="30" t="s">
        <v>99</v>
      </c>
      <c r="C490" s="84" t="s">
        <v>97</v>
      </c>
      <c r="D490" s="84"/>
      <c r="E490" s="84"/>
      <c r="F490" s="44"/>
      <c r="G490" s="44"/>
      <c r="H490" s="44"/>
      <c r="I490" s="44"/>
      <c r="J490" s="56">
        <v>64.930000000000007</v>
      </c>
      <c r="K490" s="44" t="s">
        <v>111</v>
      </c>
      <c r="L490" s="56">
        <v>74.67</v>
      </c>
      <c r="M490" s="44" t="s">
        <v>98</v>
      </c>
      <c r="N490" s="55">
        <v>1331</v>
      </c>
      <c r="T490" s="43"/>
      <c r="U490" s="26"/>
      <c r="X490" s="16" t="s">
        <v>97</v>
      </c>
      <c r="AA490" s="26"/>
      <c r="AB490" s="26"/>
    </row>
    <row r="491" spans="1:28" s="15" customFormat="1" ht="12" x14ac:dyDescent="0.2">
      <c r="A491" s="57"/>
      <c r="B491" s="30" t="s">
        <v>119</v>
      </c>
      <c r="C491" s="84" t="s">
        <v>117</v>
      </c>
      <c r="D491" s="84"/>
      <c r="E491" s="84"/>
      <c r="F491" s="44"/>
      <c r="G491" s="44"/>
      <c r="H491" s="44"/>
      <c r="I491" s="44"/>
      <c r="J491" s="56">
        <v>85.41</v>
      </c>
      <c r="K491" s="44" t="s">
        <v>111</v>
      </c>
      <c r="L491" s="56">
        <v>98.22</v>
      </c>
      <c r="M491" s="44" t="s">
        <v>118</v>
      </c>
      <c r="N491" s="55">
        <v>793</v>
      </c>
      <c r="T491" s="43"/>
      <c r="U491" s="26"/>
      <c r="X491" s="16" t="s">
        <v>117</v>
      </c>
      <c r="AA491" s="26"/>
      <c r="AB491" s="26"/>
    </row>
    <row r="492" spans="1:28" s="15" customFormat="1" ht="12" x14ac:dyDescent="0.2">
      <c r="A492" s="57"/>
      <c r="B492" s="30" t="s">
        <v>96</v>
      </c>
      <c r="C492" s="84" t="s">
        <v>94</v>
      </c>
      <c r="D492" s="84"/>
      <c r="E492" s="84"/>
      <c r="F492" s="44"/>
      <c r="G492" s="44"/>
      <c r="H492" s="44"/>
      <c r="I492" s="44"/>
      <c r="J492" s="56">
        <v>38.14</v>
      </c>
      <c r="K492" s="44"/>
      <c r="L492" s="56">
        <v>38.14</v>
      </c>
      <c r="M492" s="44" t="s">
        <v>74</v>
      </c>
      <c r="N492" s="55">
        <v>165</v>
      </c>
      <c r="T492" s="43"/>
      <c r="U492" s="26"/>
      <c r="X492" s="16" t="s">
        <v>94</v>
      </c>
      <c r="AA492" s="26"/>
      <c r="AB492" s="26"/>
    </row>
    <row r="493" spans="1:28" s="15" customFormat="1" ht="12" x14ac:dyDescent="0.2">
      <c r="A493" s="57"/>
      <c r="B493" s="30"/>
      <c r="C493" s="84" t="s">
        <v>89</v>
      </c>
      <c r="D493" s="84"/>
      <c r="E493" s="84"/>
      <c r="F493" s="44" t="s">
        <v>93</v>
      </c>
      <c r="G493" s="44" t="s">
        <v>381</v>
      </c>
      <c r="H493" s="44" t="s">
        <v>111</v>
      </c>
      <c r="I493" s="44" t="s">
        <v>380</v>
      </c>
      <c r="J493" s="56"/>
      <c r="K493" s="44"/>
      <c r="L493" s="56"/>
      <c r="M493" s="44"/>
      <c r="N493" s="55"/>
      <c r="T493" s="43"/>
      <c r="U493" s="26"/>
      <c r="Y493" s="16" t="s">
        <v>89</v>
      </c>
      <c r="AA493" s="26"/>
      <c r="AB493" s="26"/>
    </row>
    <row r="494" spans="1:28" s="15" customFormat="1" ht="12" x14ac:dyDescent="0.2">
      <c r="A494" s="57"/>
      <c r="B494" s="30"/>
      <c r="C494" s="88" t="s">
        <v>88</v>
      </c>
      <c r="D494" s="88"/>
      <c r="E494" s="88"/>
      <c r="F494" s="53"/>
      <c r="G494" s="53"/>
      <c r="H494" s="53"/>
      <c r="I494" s="53"/>
      <c r="J494" s="59">
        <v>188.48</v>
      </c>
      <c r="K494" s="53"/>
      <c r="L494" s="59">
        <v>211.03</v>
      </c>
      <c r="M494" s="53"/>
      <c r="N494" s="58"/>
      <c r="T494" s="43"/>
      <c r="U494" s="26"/>
      <c r="Z494" s="16" t="s">
        <v>88</v>
      </c>
      <c r="AA494" s="26"/>
      <c r="AB494" s="26"/>
    </row>
    <row r="495" spans="1:28" s="15" customFormat="1" ht="12" x14ac:dyDescent="0.2">
      <c r="A495" s="57"/>
      <c r="B495" s="30"/>
      <c r="C495" s="84" t="s">
        <v>87</v>
      </c>
      <c r="D495" s="84"/>
      <c r="E495" s="84"/>
      <c r="F495" s="44"/>
      <c r="G495" s="44"/>
      <c r="H495" s="44"/>
      <c r="I495" s="44"/>
      <c r="J495" s="56"/>
      <c r="K495" s="44"/>
      <c r="L495" s="56">
        <v>74.67</v>
      </c>
      <c r="M495" s="44"/>
      <c r="N495" s="55">
        <v>1331</v>
      </c>
      <c r="T495" s="43"/>
      <c r="U495" s="26"/>
      <c r="Y495" s="16" t="s">
        <v>87</v>
      </c>
      <c r="AA495" s="26"/>
      <c r="AB495" s="26"/>
    </row>
    <row r="496" spans="1:28" s="15" customFormat="1" ht="33.75" x14ac:dyDescent="0.2">
      <c r="A496" s="57"/>
      <c r="B496" s="30" t="s">
        <v>253</v>
      </c>
      <c r="C496" s="84" t="s">
        <v>251</v>
      </c>
      <c r="D496" s="84"/>
      <c r="E496" s="84"/>
      <c r="F496" s="44" t="s">
        <v>82</v>
      </c>
      <c r="G496" s="44" t="s">
        <v>252</v>
      </c>
      <c r="H496" s="44"/>
      <c r="I496" s="44" t="s">
        <v>252</v>
      </c>
      <c r="J496" s="56"/>
      <c r="K496" s="44"/>
      <c r="L496" s="56">
        <v>87.36</v>
      </c>
      <c r="M496" s="44"/>
      <c r="N496" s="55">
        <v>1557</v>
      </c>
      <c r="T496" s="43"/>
      <c r="U496" s="26"/>
      <c r="Y496" s="16" t="s">
        <v>251</v>
      </c>
      <c r="AA496" s="26"/>
      <c r="AB496" s="26"/>
    </row>
    <row r="497" spans="1:28" s="15" customFormat="1" ht="33.75" x14ac:dyDescent="0.2">
      <c r="A497" s="57"/>
      <c r="B497" s="30" t="s">
        <v>250</v>
      </c>
      <c r="C497" s="84" t="s">
        <v>248</v>
      </c>
      <c r="D497" s="84"/>
      <c r="E497" s="84"/>
      <c r="F497" s="44" t="s">
        <v>82</v>
      </c>
      <c r="G497" s="44" t="s">
        <v>249</v>
      </c>
      <c r="H497" s="44"/>
      <c r="I497" s="44" t="s">
        <v>249</v>
      </c>
      <c r="J497" s="56"/>
      <c r="K497" s="44"/>
      <c r="L497" s="56">
        <v>55.26</v>
      </c>
      <c r="M497" s="44"/>
      <c r="N497" s="55">
        <v>985</v>
      </c>
      <c r="T497" s="43"/>
      <c r="U497" s="26"/>
      <c r="Y497" s="16" t="s">
        <v>248</v>
      </c>
      <c r="AA497" s="26"/>
      <c r="AB497" s="26"/>
    </row>
    <row r="498" spans="1:28" s="15" customFormat="1" ht="12" x14ac:dyDescent="0.2">
      <c r="A498" s="54"/>
      <c r="B498" s="24"/>
      <c r="C498" s="87" t="s">
        <v>79</v>
      </c>
      <c r="D498" s="87"/>
      <c r="E498" s="87"/>
      <c r="F498" s="49"/>
      <c r="G498" s="49"/>
      <c r="H498" s="49"/>
      <c r="I498" s="49"/>
      <c r="J498" s="50"/>
      <c r="K498" s="49"/>
      <c r="L498" s="50">
        <v>353.65</v>
      </c>
      <c r="M498" s="53"/>
      <c r="N498" s="48">
        <v>4831</v>
      </c>
      <c r="T498" s="43"/>
      <c r="U498" s="26"/>
      <c r="AA498" s="26" t="s">
        <v>79</v>
      </c>
      <c r="AB498" s="26"/>
    </row>
    <row r="499" spans="1:28" s="15" customFormat="1" ht="33.75" x14ac:dyDescent="0.2">
      <c r="A499" s="52" t="s">
        <v>320</v>
      </c>
      <c r="B499" s="51" t="s">
        <v>379</v>
      </c>
      <c r="C499" s="87" t="s">
        <v>377</v>
      </c>
      <c r="D499" s="87"/>
      <c r="E499" s="87"/>
      <c r="F499" s="49" t="s">
        <v>378</v>
      </c>
      <c r="G499" s="49"/>
      <c r="H499" s="49"/>
      <c r="I499" s="49" t="s">
        <v>370</v>
      </c>
      <c r="J499" s="50"/>
      <c r="K499" s="49"/>
      <c r="L499" s="50"/>
      <c r="M499" s="49"/>
      <c r="N499" s="48"/>
      <c r="T499" s="43"/>
      <c r="U499" s="26" t="s">
        <v>377</v>
      </c>
      <c r="AA499" s="26"/>
      <c r="AB499" s="26"/>
    </row>
    <row r="500" spans="1:28" s="15" customFormat="1" ht="12" x14ac:dyDescent="0.2">
      <c r="A500" s="47"/>
      <c r="B500" s="46"/>
      <c r="C500" s="84" t="s">
        <v>368</v>
      </c>
      <c r="D500" s="84"/>
      <c r="E500" s="84"/>
      <c r="F500" s="84"/>
      <c r="G500" s="84"/>
      <c r="H500" s="84"/>
      <c r="I500" s="84"/>
      <c r="J500" s="84"/>
      <c r="K500" s="84"/>
      <c r="L500" s="84"/>
      <c r="M500" s="84"/>
      <c r="N500" s="92"/>
      <c r="T500" s="43"/>
      <c r="U500" s="26"/>
      <c r="V500" s="16" t="s">
        <v>368</v>
      </c>
      <c r="AA500" s="26"/>
      <c r="AB500" s="26"/>
    </row>
    <row r="501" spans="1:28" s="15" customFormat="1" ht="22.5" x14ac:dyDescent="0.2">
      <c r="A501" s="60"/>
      <c r="B501" s="30" t="s">
        <v>101</v>
      </c>
      <c r="C501" s="84" t="s">
        <v>100</v>
      </c>
      <c r="D501" s="84"/>
      <c r="E501" s="84"/>
      <c r="F501" s="84"/>
      <c r="G501" s="84"/>
      <c r="H501" s="84"/>
      <c r="I501" s="84"/>
      <c r="J501" s="84"/>
      <c r="K501" s="84"/>
      <c r="L501" s="84"/>
      <c r="M501" s="84"/>
      <c r="N501" s="92"/>
      <c r="T501" s="43"/>
      <c r="U501" s="26"/>
      <c r="W501" s="16" t="s">
        <v>100</v>
      </c>
      <c r="AA501" s="26"/>
      <c r="AB501" s="26"/>
    </row>
    <row r="502" spans="1:28" s="15" customFormat="1" ht="12" x14ac:dyDescent="0.2">
      <c r="A502" s="57"/>
      <c r="B502" s="30" t="s">
        <v>99</v>
      </c>
      <c r="C502" s="84" t="s">
        <v>97</v>
      </c>
      <c r="D502" s="84"/>
      <c r="E502" s="84"/>
      <c r="F502" s="44"/>
      <c r="G502" s="44"/>
      <c r="H502" s="44"/>
      <c r="I502" s="44"/>
      <c r="J502" s="56">
        <v>4.99</v>
      </c>
      <c r="K502" s="44" t="s">
        <v>111</v>
      </c>
      <c r="L502" s="56">
        <v>29.61</v>
      </c>
      <c r="M502" s="44" t="s">
        <v>98</v>
      </c>
      <c r="N502" s="55">
        <v>528</v>
      </c>
      <c r="T502" s="43"/>
      <c r="U502" s="26"/>
      <c r="X502" s="16" t="s">
        <v>97</v>
      </c>
      <c r="AA502" s="26"/>
      <c r="AB502" s="26"/>
    </row>
    <row r="503" spans="1:28" s="15" customFormat="1" ht="12" x14ac:dyDescent="0.2">
      <c r="A503" s="57"/>
      <c r="B503" s="30" t="s">
        <v>119</v>
      </c>
      <c r="C503" s="84" t="s">
        <v>117</v>
      </c>
      <c r="D503" s="84"/>
      <c r="E503" s="84"/>
      <c r="F503" s="44"/>
      <c r="G503" s="44"/>
      <c r="H503" s="44"/>
      <c r="I503" s="44"/>
      <c r="J503" s="56">
        <v>12.55</v>
      </c>
      <c r="K503" s="44" t="s">
        <v>111</v>
      </c>
      <c r="L503" s="56">
        <v>74.47</v>
      </c>
      <c r="M503" s="44" t="s">
        <v>118</v>
      </c>
      <c r="N503" s="55">
        <v>601</v>
      </c>
      <c r="T503" s="43"/>
      <c r="U503" s="26"/>
      <c r="X503" s="16" t="s">
        <v>117</v>
      </c>
      <c r="AA503" s="26"/>
      <c r="AB503" s="26"/>
    </row>
    <row r="504" spans="1:28" s="15" customFormat="1" ht="12" x14ac:dyDescent="0.2">
      <c r="A504" s="57"/>
      <c r="B504" s="30" t="s">
        <v>116</v>
      </c>
      <c r="C504" s="84" t="s">
        <v>115</v>
      </c>
      <c r="D504" s="84"/>
      <c r="E504" s="84"/>
      <c r="F504" s="44"/>
      <c r="G504" s="44"/>
      <c r="H504" s="44"/>
      <c r="I504" s="44"/>
      <c r="J504" s="56">
        <v>2.4300000000000002</v>
      </c>
      <c r="K504" s="44" t="s">
        <v>111</v>
      </c>
      <c r="L504" s="56">
        <v>14.42</v>
      </c>
      <c r="M504" s="44" t="s">
        <v>98</v>
      </c>
      <c r="N504" s="55">
        <v>257</v>
      </c>
      <c r="T504" s="43"/>
      <c r="U504" s="26"/>
      <c r="X504" s="16" t="s">
        <v>115</v>
      </c>
      <c r="AA504" s="26"/>
      <c r="AB504" s="26"/>
    </row>
    <row r="505" spans="1:28" s="15" customFormat="1" ht="12" x14ac:dyDescent="0.2">
      <c r="A505" s="57"/>
      <c r="B505" s="30"/>
      <c r="C505" s="84" t="s">
        <v>89</v>
      </c>
      <c r="D505" s="84"/>
      <c r="E505" s="84"/>
      <c r="F505" s="44" t="s">
        <v>93</v>
      </c>
      <c r="G505" s="44" t="s">
        <v>376</v>
      </c>
      <c r="H505" s="44" t="s">
        <v>111</v>
      </c>
      <c r="I505" s="44" t="s">
        <v>375</v>
      </c>
      <c r="J505" s="56"/>
      <c r="K505" s="44"/>
      <c r="L505" s="56"/>
      <c r="M505" s="44"/>
      <c r="N505" s="55"/>
      <c r="T505" s="43"/>
      <c r="U505" s="26"/>
      <c r="Y505" s="16" t="s">
        <v>89</v>
      </c>
      <c r="AA505" s="26"/>
      <c r="AB505" s="26"/>
    </row>
    <row r="506" spans="1:28" s="15" customFormat="1" ht="12" x14ac:dyDescent="0.2">
      <c r="A506" s="57"/>
      <c r="B506" s="30"/>
      <c r="C506" s="84" t="s">
        <v>109</v>
      </c>
      <c r="D506" s="84"/>
      <c r="E506" s="84"/>
      <c r="F506" s="44" t="s">
        <v>93</v>
      </c>
      <c r="G506" s="44" t="s">
        <v>294</v>
      </c>
      <c r="H506" s="44" t="s">
        <v>111</v>
      </c>
      <c r="I506" s="44" t="s">
        <v>374</v>
      </c>
      <c r="J506" s="56"/>
      <c r="K506" s="44"/>
      <c r="L506" s="56"/>
      <c r="M506" s="44"/>
      <c r="N506" s="55"/>
      <c r="T506" s="43"/>
      <c r="U506" s="26"/>
      <c r="Y506" s="16" t="s">
        <v>109</v>
      </c>
      <c r="AA506" s="26"/>
      <c r="AB506" s="26"/>
    </row>
    <row r="507" spans="1:28" s="15" customFormat="1" ht="12" x14ac:dyDescent="0.2">
      <c r="A507" s="57"/>
      <c r="B507" s="30"/>
      <c r="C507" s="88" t="s">
        <v>88</v>
      </c>
      <c r="D507" s="88"/>
      <c r="E507" s="88"/>
      <c r="F507" s="53"/>
      <c r="G507" s="53"/>
      <c r="H507" s="53"/>
      <c r="I507" s="53"/>
      <c r="J507" s="59">
        <v>17.54</v>
      </c>
      <c r="K507" s="53"/>
      <c r="L507" s="59">
        <v>104.08</v>
      </c>
      <c r="M507" s="53"/>
      <c r="N507" s="58"/>
      <c r="T507" s="43"/>
      <c r="U507" s="26"/>
      <c r="Z507" s="16" t="s">
        <v>88</v>
      </c>
      <c r="AA507" s="26"/>
      <c r="AB507" s="26"/>
    </row>
    <row r="508" spans="1:28" s="15" customFormat="1" ht="12" x14ac:dyDescent="0.2">
      <c r="A508" s="57"/>
      <c r="B508" s="30"/>
      <c r="C508" s="84" t="s">
        <v>87</v>
      </c>
      <c r="D508" s="84"/>
      <c r="E508" s="84"/>
      <c r="F508" s="44"/>
      <c r="G508" s="44"/>
      <c r="H508" s="44"/>
      <c r="I508" s="44"/>
      <c r="J508" s="56"/>
      <c r="K508" s="44"/>
      <c r="L508" s="56">
        <v>44.03</v>
      </c>
      <c r="M508" s="44"/>
      <c r="N508" s="55">
        <v>785</v>
      </c>
      <c r="T508" s="43"/>
      <c r="U508" s="26"/>
      <c r="Y508" s="16" t="s">
        <v>87</v>
      </c>
      <c r="AA508" s="26"/>
      <c r="AB508" s="26"/>
    </row>
    <row r="509" spans="1:28" s="15" customFormat="1" ht="33.75" x14ac:dyDescent="0.2">
      <c r="A509" s="57"/>
      <c r="B509" s="30" t="s">
        <v>253</v>
      </c>
      <c r="C509" s="84" t="s">
        <v>251</v>
      </c>
      <c r="D509" s="84"/>
      <c r="E509" s="84"/>
      <c r="F509" s="44" t="s">
        <v>82</v>
      </c>
      <c r="G509" s="44" t="s">
        <v>252</v>
      </c>
      <c r="H509" s="44"/>
      <c r="I509" s="44" t="s">
        <v>252</v>
      </c>
      <c r="J509" s="56"/>
      <c r="K509" s="44"/>
      <c r="L509" s="56">
        <v>51.52</v>
      </c>
      <c r="M509" s="44"/>
      <c r="N509" s="55">
        <v>918</v>
      </c>
      <c r="T509" s="43"/>
      <c r="U509" s="26"/>
      <c r="Y509" s="16" t="s">
        <v>251</v>
      </c>
      <c r="AA509" s="26"/>
      <c r="AB509" s="26"/>
    </row>
    <row r="510" spans="1:28" s="15" customFormat="1" ht="33.75" x14ac:dyDescent="0.2">
      <c r="A510" s="57"/>
      <c r="B510" s="30" t="s">
        <v>250</v>
      </c>
      <c r="C510" s="84" t="s">
        <v>248</v>
      </c>
      <c r="D510" s="84"/>
      <c r="E510" s="84"/>
      <c r="F510" s="44" t="s">
        <v>82</v>
      </c>
      <c r="G510" s="44" t="s">
        <v>249</v>
      </c>
      <c r="H510" s="44"/>
      <c r="I510" s="44" t="s">
        <v>249</v>
      </c>
      <c r="J510" s="56"/>
      <c r="K510" s="44"/>
      <c r="L510" s="56">
        <v>32.58</v>
      </c>
      <c r="M510" s="44"/>
      <c r="N510" s="55">
        <v>581</v>
      </c>
      <c r="T510" s="43"/>
      <c r="U510" s="26"/>
      <c r="Y510" s="16" t="s">
        <v>248</v>
      </c>
      <c r="AA510" s="26"/>
      <c r="AB510" s="26"/>
    </row>
    <row r="511" spans="1:28" s="15" customFormat="1" ht="12" x14ac:dyDescent="0.2">
      <c r="A511" s="54"/>
      <c r="B511" s="24"/>
      <c r="C511" s="87" t="s">
        <v>79</v>
      </c>
      <c r="D511" s="87"/>
      <c r="E511" s="87"/>
      <c r="F511" s="49"/>
      <c r="G511" s="49"/>
      <c r="H511" s="49"/>
      <c r="I511" s="49"/>
      <c r="J511" s="50"/>
      <c r="K511" s="49"/>
      <c r="L511" s="50">
        <v>188.18</v>
      </c>
      <c r="M511" s="53"/>
      <c r="N511" s="48">
        <v>2628</v>
      </c>
      <c r="T511" s="43"/>
      <c r="U511" s="26"/>
      <c r="AA511" s="26" t="s">
        <v>79</v>
      </c>
      <c r="AB511" s="26"/>
    </row>
    <row r="512" spans="1:28" s="15" customFormat="1" ht="45" x14ac:dyDescent="0.2">
      <c r="A512" s="52" t="s">
        <v>373</v>
      </c>
      <c r="B512" s="51" t="s">
        <v>372</v>
      </c>
      <c r="C512" s="87" t="s">
        <v>369</v>
      </c>
      <c r="D512" s="87"/>
      <c r="E512" s="87"/>
      <c r="F512" s="49" t="s">
        <v>371</v>
      </c>
      <c r="G512" s="49"/>
      <c r="H512" s="49"/>
      <c r="I512" s="49" t="s">
        <v>370</v>
      </c>
      <c r="J512" s="50"/>
      <c r="K512" s="49"/>
      <c r="L512" s="50"/>
      <c r="M512" s="49"/>
      <c r="N512" s="48"/>
      <c r="T512" s="43"/>
      <c r="U512" s="26" t="s">
        <v>369</v>
      </c>
      <c r="AA512" s="26"/>
      <c r="AB512" s="26"/>
    </row>
    <row r="513" spans="1:28" s="15" customFormat="1" ht="12" x14ac:dyDescent="0.2">
      <c r="A513" s="47"/>
      <c r="B513" s="46"/>
      <c r="C513" s="84" t="s">
        <v>368</v>
      </c>
      <c r="D513" s="84"/>
      <c r="E513" s="84"/>
      <c r="F513" s="84"/>
      <c r="G513" s="84"/>
      <c r="H513" s="84"/>
      <c r="I513" s="84"/>
      <c r="J513" s="84"/>
      <c r="K513" s="84"/>
      <c r="L513" s="84"/>
      <c r="M513" s="84"/>
      <c r="N513" s="92"/>
      <c r="T513" s="43"/>
      <c r="U513" s="26"/>
      <c r="V513" s="16" t="s">
        <v>368</v>
      </c>
      <c r="AA513" s="26"/>
      <c r="AB513" s="26"/>
    </row>
    <row r="514" spans="1:28" s="15" customFormat="1" ht="22.5" x14ac:dyDescent="0.2">
      <c r="A514" s="60"/>
      <c r="B514" s="30" t="s">
        <v>101</v>
      </c>
      <c r="C514" s="84" t="s">
        <v>100</v>
      </c>
      <c r="D514" s="84"/>
      <c r="E514" s="84"/>
      <c r="F514" s="84"/>
      <c r="G514" s="84"/>
      <c r="H514" s="84"/>
      <c r="I514" s="84"/>
      <c r="J514" s="84"/>
      <c r="K514" s="84"/>
      <c r="L514" s="84"/>
      <c r="M514" s="84"/>
      <c r="N514" s="92"/>
      <c r="T514" s="43"/>
      <c r="U514" s="26"/>
      <c r="W514" s="16" t="s">
        <v>100</v>
      </c>
      <c r="AA514" s="26"/>
      <c r="AB514" s="26"/>
    </row>
    <row r="515" spans="1:28" s="15" customFormat="1" ht="12" x14ac:dyDescent="0.2">
      <c r="A515" s="57"/>
      <c r="B515" s="30" t="s">
        <v>99</v>
      </c>
      <c r="C515" s="84" t="s">
        <v>97</v>
      </c>
      <c r="D515" s="84"/>
      <c r="E515" s="84"/>
      <c r="F515" s="44"/>
      <c r="G515" s="44"/>
      <c r="H515" s="44"/>
      <c r="I515" s="44"/>
      <c r="J515" s="56">
        <v>1.46</v>
      </c>
      <c r="K515" s="44" t="s">
        <v>111</v>
      </c>
      <c r="L515" s="56">
        <v>8.66</v>
      </c>
      <c r="M515" s="44" t="s">
        <v>98</v>
      </c>
      <c r="N515" s="55">
        <v>154</v>
      </c>
      <c r="T515" s="43"/>
      <c r="U515" s="26"/>
      <c r="X515" s="16" t="s">
        <v>97</v>
      </c>
      <c r="AA515" s="26"/>
      <c r="AB515" s="26"/>
    </row>
    <row r="516" spans="1:28" s="15" customFormat="1" ht="12" x14ac:dyDescent="0.2">
      <c r="A516" s="57"/>
      <c r="B516" s="30" t="s">
        <v>119</v>
      </c>
      <c r="C516" s="84" t="s">
        <v>117</v>
      </c>
      <c r="D516" s="84"/>
      <c r="E516" s="84"/>
      <c r="F516" s="44"/>
      <c r="G516" s="44"/>
      <c r="H516" s="44"/>
      <c r="I516" s="44"/>
      <c r="J516" s="56">
        <v>6.33</v>
      </c>
      <c r="K516" s="44" t="s">
        <v>111</v>
      </c>
      <c r="L516" s="56">
        <v>37.56</v>
      </c>
      <c r="M516" s="44" t="s">
        <v>118</v>
      </c>
      <c r="N516" s="55">
        <v>303</v>
      </c>
      <c r="T516" s="43"/>
      <c r="U516" s="26"/>
      <c r="X516" s="16" t="s">
        <v>117</v>
      </c>
      <c r="AA516" s="26"/>
      <c r="AB516" s="26"/>
    </row>
    <row r="517" spans="1:28" s="15" customFormat="1" ht="12" x14ac:dyDescent="0.2">
      <c r="A517" s="57"/>
      <c r="B517" s="30" t="s">
        <v>116</v>
      </c>
      <c r="C517" s="84" t="s">
        <v>115</v>
      </c>
      <c r="D517" s="84"/>
      <c r="E517" s="84"/>
      <c r="F517" s="44"/>
      <c r="G517" s="44"/>
      <c r="H517" s="44"/>
      <c r="I517" s="44"/>
      <c r="J517" s="56">
        <v>0.73</v>
      </c>
      <c r="K517" s="44" t="s">
        <v>111</v>
      </c>
      <c r="L517" s="56">
        <v>4.33</v>
      </c>
      <c r="M517" s="44" t="s">
        <v>98</v>
      </c>
      <c r="N517" s="55">
        <v>77</v>
      </c>
      <c r="T517" s="43"/>
      <c r="U517" s="26"/>
      <c r="X517" s="16" t="s">
        <v>115</v>
      </c>
      <c r="AA517" s="26"/>
      <c r="AB517" s="26"/>
    </row>
    <row r="518" spans="1:28" s="15" customFormat="1" ht="12" x14ac:dyDescent="0.2">
      <c r="A518" s="57"/>
      <c r="B518" s="30"/>
      <c r="C518" s="84" t="s">
        <v>89</v>
      </c>
      <c r="D518" s="84"/>
      <c r="E518" s="84"/>
      <c r="F518" s="44" t="s">
        <v>93</v>
      </c>
      <c r="G518" s="44" t="s">
        <v>367</v>
      </c>
      <c r="H518" s="44" t="s">
        <v>111</v>
      </c>
      <c r="I518" s="44" t="s">
        <v>366</v>
      </c>
      <c r="J518" s="56"/>
      <c r="K518" s="44"/>
      <c r="L518" s="56"/>
      <c r="M518" s="44"/>
      <c r="N518" s="55"/>
      <c r="T518" s="43"/>
      <c r="U518" s="26"/>
      <c r="Y518" s="16" t="s">
        <v>89</v>
      </c>
      <c r="AA518" s="26"/>
      <c r="AB518" s="26"/>
    </row>
    <row r="519" spans="1:28" s="15" customFormat="1" ht="12" x14ac:dyDescent="0.2">
      <c r="A519" s="57"/>
      <c r="B519" s="30"/>
      <c r="C519" s="84" t="s">
        <v>109</v>
      </c>
      <c r="D519" s="84"/>
      <c r="E519" s="84"/>
      <c r="F519" s="44" t="s">
        <v>93</v>
      </c>
      <c r="G519" s="44" t="s">
        <v>144</v>
      </c>
      <c r="H519" s="44" t="s">
        <v>111</v>
      </c>
      <c r="I519" s="44" t="s">
        <v>365</v>
      </c>
      <c r="J519" s="56"/>
      <c r="K519" s="44"/>
      <c r="L519" s="56"/>
      <c r="M519" s="44"/>
      <c r="N519" s="55"/>
      <c r="T519" s="43"/>
      <c r="U519" s="26"/>
      <c r="Y519" s="16" t="s">
        <v>109</v>
      </c>
      <c r="AA519" s="26"/>
      <c r="AB519" s="26"/>
    </row>
    <row r="520" spans="1:28" s="15" customFormat="1" ht="12" x14ac:dyDescent="0.2">
      <c r="A520" s="57"/>
      <c r="B520" s="30"/>
      <c r="C520" s="88" t="s">
        <v>88</v>
      </c>
      <c r="D520" s="88"/>
      <c r="E520" s="88"/>
      <c r="F520" s="53"/>
      <c r="G520" s="53"/>
      <c r="H520" s="53"/>
      <c r="I520" s="53"/>
      <c r="J520" s="59">
        <v>7.79</v>
      </c>
      <c r="K520" s="53"/>
      <c r="L520" s="59">
        <v>46.22</v>
      </c>
      <c r="M520" s="53"/>
      <c r="N520" s="58"/>
      <c r="T520" s="43"/>
      <c r="U520" s="26"/>
      <c r="Z520" s="16" t="s">
        <v>88</v>
      </c>
      <c r="AA520" s="26"/>
      <c r="AB520" s="26"/>
    </row>
    <row r="521" spans="1:28" s="15" customFormat="1" ht="12" x14ac:dyDescent="0.2">
      <c r="A521" s="57"/>
      <c r="B521" s="30"/>
      <c r="C521" s="84" t="s">
        <v>87</v>
      </c>
      <c r="D521" s="84"/>
      <c r="E521" s="84"/>
      <c r="F521" s="44"/>
      <c r="G521" s="44"/>
      <c r="H521" s="44"/>
      <c r="I521" s="44"/>
      <c r="J521" s="56"/>
      <c r="K521" s="44"/>
      <c r="L521" s="56">
        <v>12.99</v>
      </c>
      <c r="M521" s="44"/>
      <c r="N521" s="55">
        <v>231</v>
      </c>
      <c r="T521" s="43"/>
      <c r="U521" s="26"/>
      <c r="Y521" s="16" t="s">
        <v>87</v>
      </c>
      <c r="AA521" s="26"/>
      <c r="AB521" s="26"/>
    </row>
    <row r="522" spans="1:28" s="15" customFormat="1" ht="33.75" x14ac:dyDescent="0.2">
      <c r="A522" s="57"/>
      <c r="B522" s="30" t="s">
        <v>253</v>
      </c>
      <c r="C522" s="84" t="s">
        <v>251</v>
      </c>
      <c r="D522" s="84"/>
      <c r="E522" s="84"/>
      <c r="F522" s="44" t="s">
        <v>82</v>
      </c>
      <c r="G522" s="44" t="s">
        <v>252</v>
      </c>
      <c r="H522" s="44"/>
      <c r="I522" s="44" t="s">
        <v>252</v>
      </c>
      <c r="J522" s="56"/>
      <c r="K522" s="44"/>
      <c r="L522" s="56">
        <v>15.2</v>
      </c>
      <c r="M522" s="44"/>
      <c r="N522" s="55">
        <v>270</v>
      </c>
      <c r="T522" s="43"/>
      <c r="U522" s="26"/>
      <c r="Y522" s="16" t="s">
        <v>251</v>
      </c>
      <c r="AA522" s="26"/>
      <c r="AB522" s="26"/>
    </row>
    <row r="523" spans="1:28" s="15" customFormat="1" ht="33.75" x14ac:dyDescent="0.2">
      <c r="A523" s="57"/>
      <c r="B523" s="30" t="s">
        <v>250</v>
      </c>
      <c r="C523" s="84" t="s">
        <v>248</v>
      </c>
      <c r="D523" s="84"/>
      <c r="E523" s="84"/>
      <c r="F523" s="44" t="s">
        <v>82</v>
      </c>
      <c r="G523" s="44" t="s">
        <v>249</v>
      </c>
      <c r="H523" s="44"/>
      <c r="I523" s="44" t="s">
        <v>249</v>
      </c>
      <c r="J523" s="56"/>
      <c r="K523" s="44"/>
      <c r="L523" s="56">
        <v>9.61</v>
      </c>
      <c r="M523" s="44"/>
      <c r="N523" s="55">
        <v>171</v>
      </c>
      <c r="T523" s="43"/>
      <c r="U523" s="26"/>
      <c r="Y523" s="16" t="s">
        <v>248</v>
      </c>
      <c r="AA523" s="26"/>
      <c r="AB523" s="26"/>
    </row>
    <row r="524" spans="1:28" s="15" customFormat="1" ht="12" x14ac:dyDescent="0.2">
      <c r="A524" s="54"/>
      <c r="B524" s="24"/>
      <c r="C524" s="87" t="s">
        <v>79</v>
      </c>
      <c r="D524" s="87"/>
      <c r="E524" s="87"/>
      <c r="F524" s="49"/>
      <c r="G524" s="49"/>
      <c r="H524" s="49"/>
      <c r="I524" s="49"/>
      <c r="J524" s="50"/>
      <c r="K524" s="49"/>
      <c r="L524" s="50">
        <v>71.03</v>
      </c>
      <c r="M524" s="53"/>
      <c r="N524" s="48">
        <v>898</v>
      </c>
      <c r="T524" s="43"/>
      <c r="U524" s="26"/>
      <c r="AA524" s="26" t="s">
        <v>79</v>
      </c>
      <c r="AB524" s="26"/>
    </row>
    <row r="525" spans="1:28" s="15" customFormat="1" ht="56.25" x14ac:dyDescent="0.2">
      <c r="A525" s="52" t="s">
        <v>364</v>
      </c>
      <c r="B525" s="51" t="s">
        <v>363</v>
      </c>
      <c r="C525" s="87" t="s">
        <v>361</v>
      </c>
      <c r="D525" s="87"/>
      <c r="E525" s="87"/>
      <c r="F525" s="49" t="s">
        <v>362</v>
      </c>
      <c r="G525" s="49"/>
      <c r="H525" s="49"/>
      <c r="I525" s="49" t="s">
        <v>99</v>
      </c>
      <c r="J525" s="50"/>
      <c r="K525" s="49"/>
      <c r="L525" s="50"/>
      <c r="M525" s="49"/>
      <c r="N525" s="48"/>
      <c r="T525" s="43"/>
      <c r="U525" s="26" t="s">
        <v>361</v>
      </c>
      <c r="AA525" s="26"/>
      <c r="AB525" s="26"/>
    </row>
    <row r="526" spans="1:28" s="15" customFormat="1" ht="22.5" x14ac:dyDescent="0.2">
      <c r="A526" s="60"/>
      <c r="B526" s="30" t="s">
        <v>101</v>
      </c>
      <c r="C526" s="84" t="s">
        <v>100</v>
      </c>
      <c r="D526" s="84"/>
      <c r="E526" s="84"/>
      <c r="F526" s="84"/>
      <c r="G526" s="84"/>
      <c r="H526" s="84"/>
      <c r="I526" s="84"/>
      <c r="J526" s="84"/>
      <c r="K526" s="84"/>
      <c r="L526" s="84"/>
      <c r="M526" s="84"/>
      <c r="N526" s="92"/>
      <c r="T526" s="43"/>
      <c r="U526" s="26"/>
      <c r="W526" s="16" t="s">
        <v>100</v>
      </c>
      <c r="AA526" s="26"/>
      <c r="AB526" s="26"/>
    </row>
    <row r="527" spans="1:28" s="15" customFormat="1" ht="12" x14ac:dyDescent="0.2">
      <c r="A527" s="57"/>
      <c r="B527" s="30" t="s">
        <v>99</v>
      </c>
      <c r="C527" s="84" t="s">
        <v>97</v>
      </c>
      <c r="D527" s="84"/>
      <c r="E527" s="84"/>
      <c r="F527" s="44"/>
      <c r="G527" s="44"/>
      <c r="H527" s="44"/>
      <c r="I527" s="44"/>
      <c r="J527" s="56">
        <v>170.24</v>
      </c>
      <c r="K527" s="44" t="s">
        <v>111</v>
      </c>
      <c r="L527" s="56">
        <v>195.78</v>
      </c>
      <c r="M527" s="44" t="s">
        <v>98</v>
      </c>
      <c r="N527" s="55">
        <v>3491</v>
      </c>
      <c r="T527" s="43"/>
      <c r="U527" s="26"/>
      <c r="X527" s="16" t="s">
        <v>97</v>
      </c>
      <c r="AA527" s="26"/>
      <c r="AB527" s="26"/>
    </row>
    <row r="528" spans="1:28" s="15" customFormat="1" ht="12" x14ac:dyDescent="0.2">
      <c r="A528" s="57"/>
      <c r="B528" s="30" t="s">
        <v>119</v>
      </c>
      <c r="C528" s="84" t="s">
        <v>117</v>
      </c>
      <c r="D528" s="84"/>
      <c r="E528" s="84"/>
      <c r="F528" s="44"/>
      <c r="G528" s="44"/>
      <c r="H528" s="44"/>
      <c r="I528" s="44"/>
      <c r="J528" s="56">
        <v>798.21</v>
      </c>
      <c r="K528" s="44" t="s">
        <v>111</v>
      </c>
      <c r="L528" s="56">
        <v>917.94</v>
      </c>
      <c r="M528" s="44" t="s">
        <v>118</v>
      </c>
      <c r="N528" s="55">
        <v>7408</v>
      </c>
      <c r="T528" s="43"/>
      <c r="U528" s="26"/>
      <c r="X528" s="16" t="s">
        <v>117</v>
      </c>
      <c r="AA528" s="26"/>
      <c r="AB528" s="26"/>
    </row>
    <row r="529" spans="1:28" s="15" customFormat="1" ht="12" x14ac:dyDescent="0.2">
      <c r="A529" s="57"/>
      <c r="B529" s="30" t="s">
        <v>116</v>
      </c>
      <c r="C529" s="84" t="s">
        <v>115</v>
      </c>
      <c r="D529" s="84"/>
      <c r="E529" s="84"/>
      <c r="F529" s="44"/>
      <c r="G529" s="44"/>
      <c r="H529" s="44"/>
      <c r="I529" s="44"/>
      <c r="J529" s="56">
        <v>85.12</v>
      </c>
      <c r="K529" s="44" t="s">
        <v>111</v>
      </c>
      <c r="L529" s="56">
        <v>97.89</v>
      </c>
      <c r="M529" s="44" t="s">
        <v>98</v>
      </c>
      <c r="N529" s="55">
        <v>1745</v>
      </c>
      <c r="T529" s="43"/>
      <c r="U529" s="26"/>
      <c r="X529" s="16" t="s">
        <v>115</v>
      </c>
      <c r="AA529" s="26"/>
      <c r="AB529" s="26"/>
    </row>
    <row r="530" spans="1:28" s="15" customFormat="1" ht="12" x14ac:dyDescent="0.2">
      <c r="A530" s="57"/>
      <c r="B530" s="30"/>
      <c r="C530" s="84" t="s">
        <v>89</v>
      </c>
      <c r="D530" s="84"/>
      <c r="E530" s="84"/>
      <c r="F530" s="44" t="s">
        <v>93</v>
      </c>
      <c r="G530" s="44" t="s">
        <v>220</v>
      </c>
      <c r="H530" s="44" t="s">
        <v>111</v>
      </c>
      <c r="I530" s="44" t="s">
        <v>360</v>
      </c>
      <c r="J530" s="56"/>
      <c r="K530" s="44"/>
      <c r="L530" s="56"/>
      <c r="M530" s="44"/>
      <c r="N530" s="55"/>
      <c r="T530" s="43"/>
      <c r="U530" s="26"/>
      <c r="Y530" s="16" t="s">
        <v>89</v>
      </c>
      <c r="AA530" s="26"/>
      <c r="AB530" s="26"/>
    </row>
    <row r="531" spans="1:28" s="15" customFormat="1" ht="12" x14ac:dyDescent="0.2">
      <c r="A531" s="57"/>
      <c r="B531" s="30"/>
      <c r="C531" s="84" t="s">
        <v>109</v>
      </c>
      <c r="D531" s="84"/>
      <c r="E531" s="84"/>
      <c r="F531" s="44" t="s">
        <v>93</v>
      </c>
      <c r="G531" s="44" t="s">
        <v>288</v>
      </c>
      <c r="H531" s="44" t="s">
        <v>111</v>
      </c>
      <c r="I531" s="44" t="s">
        <v>359</v>
      </c>
      <c r="J531" s="56"/>
      <c r="K531" s="44"/>
      <c r="L531" s="56"/>
      <c r="M531" s="44"/>
      <c r="N531" s="55"/>
      <c r="T531" s="43"/>
      <c r="U531" s="26"/>
      <c r="Y531" s="16" t="s">
        <v>109</v>
      </c>
      <c r="AA531" s="26"/>
      <c r="AB531" s="26"/>
    </row>
    <row r="532" spans="1:28" s="15" customFormat="1" ht="12" x14ac:dyDescent="0.2">
      <c r="A532" s="57"/>
      <c r="B532" s="30"/>
      <c r="C532" s="88" t="s">
        <v>88</v>
      </c>
      <c r="D532" s="88"/>
      <c r="E532" s="88"/>
      <c r="F532" s="53"/>
      <c r="G532" s="53"/>
      <c r="H532" s="53"/>
      <c r="I532" s="53"/>
      <c r="J532" s="59">
        <v>968.45</v>
      </c>
      <c r="K532" s="53"/>
      <c r="L532" s="59">
        <v>1113.72</v>
      </c>
      <c r="M532" s="53"/>
      <c r="N532" s="58"/>
      <c r="T532" s="43"/>
      <c r="U532" s="26"/>
      <c r="Z532" s="16" t="s">
        <v>88</v>
      </c>
      <c r="AA532" s="26"/>
      <c r="AB532" s="26"/>
    </row>
    <row r="533" spans="1:28" s="15" customFormat="1" ht="12" x14ac:dyDescent="0.2">
      <c r="A533" s="57"/>
      <c r="B533" s="30"/>
      <c r="C533" s="84" t="s">
        <v>87</v>
      </c>
      <c r="D533" s="84"/>
      <c r="E533" s="84"/>
      <c r="F533" s="44"/>
      <c r="G533" s="44"/>
      <c r="H533" s="44"/>
      <c r="I533" s="44"/>
      <c r="J533" s="56"/>
      <c r="K533" s="44"/>
      <c r="L533" s="56">
        <v>293.67</v>
      </c>
      <c r="M533" s="44"/>
      <c r="N533" s="55">
        <v>5236</v>
      </c>
      <c r="T533" s="43"/>
      <c r="U533" s="26"/>
      <c r="Y533" s="16" t="s">
        <v>87</v>
      </c>
      <c r="AA533" s="26"/>
      <c r="AB533" s="26"/>
    </row>
    <row r="534" spans="1:28" s="15" customFormat="1" ht="33.75" x14ac:dyDescent="0.2">
      <c r="A534" s="57"/>
      <c r="B534" s="30" t="s">
        <v>253</v>
      </c>
      <c r="C534" s="84" t="s">
        <v>251</v>
      </c>
      <c r="D534" s="84"/>
      <c r="E534" s="84"/>
      <c r="F534" s="44" t="s">
        <v>82</v>
      </c>
      <c r="G534" s="44" t="s">
        <v>252</v>
      </c>
      <c r="H534" s="44"/>
      <c r="I534" s="44" t="s">
        <v>252</v>
      </c>
      <c r="J534" s="56"/>
      <c r="K534" s="44"/>
      <c r="L534" s="56">
        <v>343.59</v>
      </c>
      <c r="M534" s="44"/>
      <c r="N534" s="55">
        <v>6126</v>
      </c>
      <c r="T534" s="43"/>
      <c r="U534" s="26"/>
      <c r="Y534" s="16" t="s">
        <v>251</v>
      </c>
      <c r="AA534" s="26"/>
      <c r="AB534" s="26"/>
    </row>
    <row r="535" spans="1:28" s="15" customFormat="1" ht="33.75" x14ac:dyDescent="0.2">
      <c r="A535" s="57"/>
      <c r="B535" s="30" t="s">
        <v>250</v>
      </c>
      <c r="C535" s="84" t="s">
        <v>248</v>
      </c>
      <c r="D535" s="84"/>
      <c r="E535" s="84"/>
      <c r="F535" s="44" t="s">
        <v>82</v>
      </c>
      <c r="G535" s="44" t="s">
        <v>249</v>
      </c>
      <c r="H535" s="44"/>
      <c r="I535" s="44" t="s">
        <v>249</v>
      </c>
      <c r="J535" s="56"/>
      <c r="K535" s="44"/>
      <c r="L535" s="56">
        <v>217.32</v>
      </c>
      <c r="M535" s="44"/>
      <c r="N535" s="55">
        <v>3875</v>
      </c>
      <c r="T535" s="43"/>
      <c r="U535" s="26"/>
      <c r="Y535" s="16" t="s">
        <v>248</v>
      </c>
      <c r="AA535" s="26"/>
      <c r="AB535" s="26"/>
    </row>
    <row r="536" spans="1:28" s="15" customFormat="1" ht="12" x14ac:dyDescent="0.2">
      <c r="A536" s="54"/>
      <c r="B536" s="24"/>
      <c r="C536" s="87" t="s">
        <v>79</v>
      </c>
      <c r="D536" s="87"/>
      <c r="E536" s="87"/>
      <c r="F536" s="49"/>
      <c r="G536" s="49"/>
      <c r="H536" s="49"/>
      <c r="I536" s="49"/>
      <c r="J536" s="50"/>
      <c r="K536" s="49"/>
      <c r="L536" s="50">
        <v>1674.63</v>
      </c>
      <c r="M536" s="53"/>
      <c r="N536" s="48">
        <v>20900</v>
      </c>
      <c r="T536" s="43"/>
      <c r="U536" s="26"/>
      <c r="AA536" s="26" t="s">
        <v>79</v>
      </c>
      <c r="AB536" s="26"/>
    </row>
    <row r="537" spans="1:28" s="15" customFormat="1" ht="12" x14ac:dyDescent="0.2">
      <c r="A537" s="89" t="s">
        <v>358</v>
      </c>
      <c r="B537" s="90"/>
      <c r="C537" s="90"/>
      <c r="D537" s="90"/>
      <c r="E537" s="90"/>
      <c r="F537" s="90"/>
      <c r="G537" s="90"/>
      <c r="H537" s="90"/>
      <c r="I537" s="90"/>
      <c r="J537" s="90"/>
      <c r="K537" s="90"/>
      <c r="L537" s="90"/>
      <c r="M537" s="90"/>
      <c r="N537" s="91"/>
      <c r="T537" s="43"/>
      <c r="U537" s="26"/>
      <c r="AA537" s="26"/>
      <c r="AB537" s="26" t="s">
        <v>358</v>
      </c>
    </row>
    <row r="538" spans="1:28" s="15" customFormat="1" ht="78.75" x14ac:dyDescent="0.2">
      <c r="A538" s="52" t="s">
        <v>357</v>
      </c>
      <c r="B538" s="51" t="s">
        <v>356</v>
      </c>
      <c r="C538" s="87" t="s">
        <v>354</v>
      </c>
      <c r="D538" s="87"/>
      <c r="E538" s="87"/>
      <c r="F538" s="49" t="s">
        <v>355</v>
      </c>
      <c r="G538" s="49"/>
      <c r="H538" s="49"/>
      <c r="I538" s="49" t="s">
        <v>116</v>
      </c>
      <c r="J538" s="50"/>
      <c r="K538" s="49"/>
      <c r="L538" s="50"/>
      <c r="M538" s="49"/>
      <c r="N538" s="48"/>
      <c r="T538" s="43"/>
      <c r="U538" s="26" t="s">
        <v>354</v>
      </c>
      <c r="AA538" s="26"/>
      <c r="AB538" s="26"/>
    </row>
    <row r="539" spans="1:28" s="15" customFormat="1" ht="22.5" x14ac:dyDescent="0.2">
      <c r="A539" s="60"/>
      <c r="B539" s="30" t="s">
        <v>101</v>
      </c>
      <c r="C539" s="84" t="s">
        <v>100</v>
      </c>
      <c r="D539" s="84"/>
      <c r="E539" s="84"/>
      <c r="F539" s="84"/>
      <c r="G539" s="84"/>
      <c r="H539" s="84"/>
      <c r="I539" s="84"/>
      <c r="J539" s="84"/>
      <c r="K539" s="84"/>
      <c r="L539" s="84"/>
      <c r="M539" s="84"/>
      <c r="N539" s="92"/>
      <c r="T539" s="43"/>
      <c r="U539" s="26"/>
      <c r="W539" s="16" t="s">
        <v>100</v>
      </c>
      <c r="AA539" s="26"/>
      <c r="AB539" s="26"/>
    </row>
    <row r="540" spans="1:28" s="15" customFormat="1" ht="12" x14ac:dyDescent="0.2">
      <c r="A540" s="57"/>
      <c r="B540" s="30" t="s">
        <v>99</v>
      </c>
      <c r="C540" s="84" t="s">
        <v>97</v>
      </c>
      <c r="D540" s="84"/>
      <c r="E540" s="84"/>
      <c r="F540" s="44"/>
      <c r="G540" s="44"/>
      <c r="H540" s="44"/>
      <c r="I540" s="44"/>
      <c r="J540" s="56">
        <v>10.5</v>
      </c>
      <c r="K540" s="44" t="s">
        <v>111</v>
      </c>
      <c r="L540" s="56">
        <v>36.229999999999997</v>
      </c>
      <c r="M540" s="44" t="s">
        <v>98</v>
      </c>
      <c r="N540" s="55">
        <v>646</v>
      </c>
      <c r="T540" s="43"/>
      <c r="U540" s="26"/>
      <c r="X540" s="16" t="s">
        <v>97</v>
      </c>
      <c r="AA540" s="26"/>
      <c r="AB540" s="26"/>
    </row>
    <row r="541" spans="1:28" s="15" customFormat="1" ht="12" x14ac:dyDescent="0.2">
      <c r="A541" s="57"/>
      <c r="B541" s="30" t="s">
        <v>119</v>
      </c>
      <c r="C541" s="84" t="s">
        <v>117</v>
      </c>
      <c r="D541" s="84"/>
      <c r="E541" s="84"/>
      <c r="F541" s="44"/>
      <c r="G541" s="44"/>
      <c r="H541" s="44"/>
      <c r="I541" s="44"/>
      <c r="J541" s="56">
        <v>3.02</v>
      </c>
      <c r="K541" s="44" t="s">
        <v>111</v>
      </c>
      <c r="L541" s="56">
        <v>10.42</v>
      </c>
      <c r="M541" s="44" t="s">
        <v>118</v>
      </c>
      <c r="N541" s="55">
        <v>84</v>
      </c>
      <c r="T541" s="43"/>
      <c r="U541" s="26"/>
      <c r="X541" s="16" t="s">
        <v>117</v>
      </c>
      <c r="AA541" s="26"/>
      <c r="AB541" s="26"/>
    </row>
    <row r="542" spans="1:28" s="15" customFormat="1" ht="12" x14ac:dyDescent="0.2">
      <c r="A542" s="57"/>
      <c r="B542" s="30" t="s">
        <v>96</v>
      </c>
      <c r="C542" s="84" t="s">
        <v>94</v>
      </c>
      <c r="D542" s="84"/>
      <c r="E542" s="84"/>
      <c r="F542" s="44"/>
      <c r="G542" s="44"/>
      <c r="H542" s="44"/>
      <c r="I542" s="44"/>
      <c r="J542" s="56">
        <v>3.07</v>
      </c>
      <c r="K542" s="44"/>
      <c r="L542" s="56">
        <v>9.2100000000000009</v>
      </c>
      <c r="M542" s="44" t="s">
        <v>74</v>
      </c>
      <c r="N542" s="55">
        <v>40</v>
      </c>
      <c r="T542" s="43"/>
      <c r="U542" s="26"/>
      <c r="X542" s="16" t="s">
        <v>94</v>
      </c>
      <c r="AA542" s="26"/>
      <c r="AB542" s="26"/>
    </row>
    <row r="543" spans="1:28" s="15" customFormat="1" ht="12" x14ac:dyDescent="0.2">
      <c r="A543" s="57"/>
      <c r="B543" s="30"/>
      <c r="C543" s="84" t="s">
        <v>89</v>
      </c>
      <c r="D543" s="84"/>
      <c r="E543" s="84"/>
      <c r="F543" s="44" t="s">
        <v>93</v>
      </c>
      <c r="G543" s="44" t="s">
        <v>353</v>
      </c>
      <c r="H543" s="44" t="s">
        <v>111</v>
      </c>
      <c r="I543" s="44" t="s">
        <v>352</v>
      </c>
      <c r="J543" s="56"/>
      <c r="K543" s="44"/>
      <c r="L543" s="56"/>
      <c r="M543" s="44"/>
      <c r="N543" s="55"/>
      <c r="T543" s="43"/>
      <c r="U543" s="26"/>
      <c r="Y543" s="16" t="s">
        <v>89</v>
      </c>
      <c r="AA543" s="26"/>
      <c r="AB543" s="26"/>
    </row>
    <row r="544" spans="1:28" s="15" customFormat="1" ht="12" x14ac:dyDescent="0.2">
      <c r="A544" s="57"/>
      <c r="B544" s="30"/>
      <c r="C544" s="88" t="s">
        <v>88</v>
      </c>
      <c r="D544" s="88"/>
      <c r="E544" s="88"/>
      <c r="F544" s="53"/>
      <c r="G544" s="53"/>
      <c r="H544" s="53"/>
      <c r="I544" s="53"/>
      <c r="J544" s="59">
        <v>16.59</v>
      </c>
      <c r="K544" s="53"/>
      <c r="L544" s="59">
        <v>55.86</v>
      </c>
      <c r="M544" s="53"/>
      <c r="N544" s="58"/>
      <c r="T544" s="43"/>
      <c r="U544" s="26"/>
      <c r="Z544" s="16" t="s">
        <v>88</v>
      </c>
      <c r="AA544" s="26"/>
      <c r="AB544" s="26"/>
    </row>
    <row r="545" spans="1:28" s="15" customFormat="1" ht="12" x14ac:dyDescent="0.2">
      <c r="A545" s="57"/>
      <c r="B545" s="30"/>
      <c r="C545" s="84" t="s">
        <v>87</v>
      </c>
      <c r="D545" s="84"/>
      <c r="E545" s="84"/>
      <c r="F545" s="44"/>
      <c r="G545" s="44"/>
      <c r="H545" s="44"/>
      <c r="I545" s="44"/>
      <c r="J545" s="56"/>
      <c r="K545" s="44"/>
      <c r="L545" s="56">
        <v>36.229999999999997</v>
      </c>
      <c r="M545" s="44"/>
      <c r="N545" s="55">
        <v>646</v>
      </c>
      <c r="T545" s="43"/>
      <c r="U545" s="26"/>
      <c r="Y545" s="16" t="s">
        <v>87</v>
      </c>
      <c r="AA545" s="26"/>
      <c r="AB545" s="26"/>
    </row>
    <row r="546" spans="1:28" s="15" customFormat="1" ht="33.75" x14ac:dyDescent="0.2">
      <c r="A546" s="57"/>
      <c r="B546" s="30" t="s">
        <v>345</v>
      </c>
      <c r="C546" s="84" t="s">
        <v>344</v>
      </c>
      <c r="D546" s="84"/>
      <c r="E546" s="84"/>
      <c r="F546" s="44" t="s">
        <v>82</v>
      </c>
      <c r="G546" s="44" t="s">
        <v>161</v>
      </c>
      <c r="H546" s="44"/>
      <c r="I546" s="44" t="s">
        <v>161</v>
      </c>
      <c r="J546" s="56"/>
      <c r="K546" s="44"/>
      <c r="L546" s="56">
        <v>32.61</v>
      </c>
      <c r="M546" s="44"/>
      <c r="N546" s="55">
        <v>581</v>
      </c>
      <c r="T546" s="43"/>
      <c r="U546" s="26"/>
      <c r="Y546" s="16" t="s">
        <v>344</v>
      </c>
      <c r="AA546" s="26"/>
      <c r="AB546" s="26"/>
    </row>
    <row r="547" spans="1:28" s="15" customFormat="1" ht="33.75" x14ac:dyDescent="0.2">
      <c r="A547" s="57"/>
      <c r="B547" s="30" t="s">
        <v>343</v>
      </c>
      <c r="C547" s="84" t="s">
        <v>341</v>
      </c>
      <c r="D547" s="84"/>
      <c r="E547" s="84"/>
      <c r="F547" s="44" t="s">
        <v>82</v>
      </c>
      <c r="G547" s="44" t="s">
        <v>342</v>
      </c>
      <c r="H547" s="44"/>
      <c r="I547" s="44" t="s">
        <v>342</v>
      </c>
      <c r="J547" s="56"/>
      <c r="K547" s="44"/>
      <c r="L547" s="56">
        <v>16.670000000000002</v>
      </c>
      <c r="M547" s="44"/>
      <c r="N547" s="55">
        <v>297</v>
      </c>
      <c r="T547" s="43"/>
      <c r="U547" s="26"/>
      <c r="Y547" s="16" t="s">
        <v>341</v>
      </c>
      <c r="AA547" s="26"/>
      <c r="AB547" s="26"/>
    </row>
    <row r="548" spans="1:28" s="15" customFormat="1" ht="12" x14ac:dyDescent="0.2">
      <c r="A548" s="54"/>
      <c r="B548" s="24"/>
      <c r="C548" s="87" t="s">
        <v>79</v>
      </c>
      <c r="D548" s="87"/>
      <c r="E548" s="87"/>
      <c r="F548" s="49"/>
      <c r="G548" s="49"/>
      <c r="H548" s="49"/>
      <c r="I548" s="49"/>
      <c r="J548" s="50"/>
      <c r="K548" s="49"/>
      <c r="L548" s="50">
        <v>105.14</v>
      </c>
      <c r="M548" s="53"/>
      <c r="N548" s="48">
        <v>1648</v>
      </c>
      <c r="T548" s="43"/>
      <c r="U548" s="26"/>
      <c r="AA548" s="26" t="s">
        <v>79</v>
      </c>
      <c r="AB548" s="26"/>
    </row>
    <row r="549" spans="1:28" s="15" customFormat="1" ht="33.75" x14ac:dyDescent="0.2">
      <c r="A549" s="52" t="s">
        <v>351</v>
      </c>
      <c r="B549" s="51" t="s">
        <v>350</v>
      </c>
      <c r="C549" s="87" t="s">
        <v>347</v>
      </c>
      <c r="D549" s="87"/>
      <c r="E549" s="87"/>
      <c r="F549" s="49" t="s">
        <v>349</v>
      </c>
      <c r="G549" s="49"/>
      <c r="H549" s="49"/>
      <c r="I549" s="49" t="s">
        <v>348</v>
      </c>
      <c r="J549" s="50"/>
      <c r="K549" s="49"/>
      <c r="L549" s="50"/>
      <c r="M549" s="49"/>
      <c r="N549" s="48"/>
      <c r="T549" s="43"/>
      <c r="U549" s="26" t="s">
        <v>347</v>
      </c>
      <c r="AA549" s="26"/>
      <c r="AB549" s="26"/>
    </row>
    <row r="550" spans="1:28" s="15" customFormat="1" ht="22.5" x14ac:dyDescent="0.2">
      <c r="A550" s="60"/>
      <c r="B550" s="30" t="s">
        <v>101</v>
      </c>
      <c r="C550" s="84" t="s">
        <v>100</v>
      </c>
      <c r="D550" s="84"/>
      <c r="E550" s="84"/>
      <c r="F550" s="84"/>
      <c r="G550" s="84"/>
      <c r="H550" s="84"/>
      <c r="I550" s="84"/>
      <c r="J550" s="84"/>
      <c r="K550" s="84"/>
      <c r="L550" s="84"/>
      <c r="M550" s="84"/>
      <c r="N550" s="92"/>
      <c r="T550" s="43"/>
      <c r="U550" s="26"/>
      <c r="W550" s="16" t="s">
        <v>100</v>
      </c>
      <c r="AA550" s="26"/>
      <c r="AB550" s="26"/>
    </row>
    <row r="551" spans="1:28" s="15" customFormat="1" ht="12" x14ac:dyDescent="0.2">
      <c r="A551" s="57"/>
      <c r="B551" s="30" t="s">
        <v>99</v>
      </c>
      <c r="C551" s="84" t="s">
        <v>97</v>
      </c>
      <c r="D551" s="84"/>
      <c r="E551" s="84"/>
      <c r="F551" s="44"/>
      <c r="G551" s="44"/>
      <c r="H551" s="44"/>
      <c r="I551" s="44"/>
      <c r="J551" s="56">
        <v>16.329999999999998</v>
      </c>
      <c r="K551" s="44" t="s">
        <v>111</v>
      </c>
      <c r="L551" s="56">
        <v>93.9</v>
      </c>
      <c r="M551" s="44" t="s">
        <v>98</v>
      </c>
      <c r="N551" s="55">
        <v>1674</v>
      </c>
      <c r="T551" s="43"/>
      <c r="U551" s="26"/>
      <c r="X551" s="16" t="s">
        <v>97</v>
      </c>
      <c r="AA551" s="26"/>
      <c r="AB551" s="26"/>
    </row>
    <row r="552" spans="1:28" s="15" customFormat="1" ht="12" x14ac:dyDescent="0.2">
      <c r="A552" s="57"/>
      <c r="B552" s="30" t="s">
        <v>119</v>
      </c>
      <c r="C552" s="84" t="s">
        <v>117</v>
      </c>
      <c r="D552" s="84"/>
      <c r="E552" s="84"/>
      <c r="F552" s="44"/>
      <c r="G552" s="44"/>
      <c r="H552" s="44"/>
      <c r="I552" s="44"/>
      <c r="J552" s="56">
        <v>1.55</v>
      </c>
      <c r="K552" s="44" t="s">
        <v>111</v>
      </c>
      <c r="L552" s="56">
        <v>8.91</v>
      </c>
      <c r="M552" s="44" t="s">
        <v>118</v>
      </c>
      <c r="N552" s="55">
        <v>72</v>
      </c>
      <c r="T552" s="43"/>
      <c r="U552" s="26"/>
      <c r="X552" s="16" t="s">
        <v>117</v>
      </c>
      <c r="AA552" s="26"/>
      <c r="AB552" s="26"/>
    </row>
    <row r="553" spans="1:28" s="15" customFormat="1" ht="12" x14ac:dyDescent="0.2">
      <c r="A553" s="57"/>
      <c r="B553" s="30" t="s">
        <v>96</v>
      </c>
      <c r="C553" s="84" t="s">
        <v>94</v>
      </c>
      <c r="D553" s="84"/>
      <c r="E553" s="84"/>
      <c r="F553" s="44"/>
      <c r="G553" s="44"/>
      <c r="H553" s="44"/>
      <c r="I553" s="44"/>
      <c r="J553" s="56">
        <v>21.83</v>
      </c>
      <c r="K553" s="44"/>
      <c r="L553" s="56">
        <v>109.15</v>
      </c>
      <c r="M553" s="44" t="s">
        <v>74</v>
      </c>
      <c r="N553" s="55">
        <v>472</v>
      </c>
      <c r="T553" s="43"/>
      <c r="U553" s="26"/>
      <c r="X553" s="16" t="s">
        <v>94</v>
      </c>
      <c r="AA553" s="26"/>
      <c r="AB553" s="26"/>
    </row>
    <row r="554" spans="1:28" s="15" customFormat="1" ht="12" x14ac:dyDescent="0.2">
      <c r="A554" s="57"/>
      <c r="B554" s="30"/>
      <c r="C554" s="84" t="s">
        <v>89</v>
      </c>
      <c r="D554" s="84"/>
      <c r="E554" s="84"/>
      <c r="F554" s="44" t="s">
        <v>93</v>
      </c>
      <c r="G554" s="44" t="s">
        <v>99</v>
      </c>
      <c r="H554" s="44" t="s">
        <v>111</v>
      </c>
      <c r="I554" s="44" t="s">
        <v>346</v>
      </c>
      <c r="J554" s="56"/>
      <c r="K554" s="44"/>
      <c r="L554" s="56"/>
      <c r="M554" s="44"/>
      <c r="N554" s="55"/>
      <c r="T554" s="43"/>
      <c r="U554" s="26"/>
      <c r="Y554" s="16" t="s">
        <v>89</v>
      </c>
      <c r="AA554" s="26"/>
      <c r="AB554" s="26"/>
    </row>
    <row r="555" spans="1:28" s="15" customFormat="1" ht="12" x14ac:dyDescent="0.2">
      <c r="A555" s="57"/>
      <c r="B555" s="30"/>
      <c r="C555" s="88" t="s">
        <v>88</v>
      </c>
      <c r="D555" s="88"/>
      <c r="E555" s="88"/>
      <c r="F555" s="53"/>
      <c r="G555" s="53"/>
      <c r="H555" s="53"/>
      <c r="I555" s="53"/>
      <c r="J555" s="59">
        <v>39.71</v>
      </c>
      <c r="K555" s="53"/>
      <c r="L555" s="59">
        <v>211.96</v>
      </c>
      <c r="M555" s="53"/>
      <c r="N555" s="58"/>
      <c r="T555" s="43"/>
      <c r="U555" s="26"/>
      <c r="Z555" s="16" t="s">
        <v>88</v>
      </c>
      <c r="AA555" s="26"/>
      <c r="AB555" s="26"/>
    </row>
    <row r="556" spans="1:28" s="15" customFormat="1" ht="12" x14ac:dyDescent="0.2">
      <c r="A556" s="57"/>
      <c r="B556" s="30"/>
      <c r="C556" s="84" t="s">
        <v>87</v>
      </c>
      <c r="D556" s="84"/>
      <c r="E556" s="84"/>
      <c r="F556" s="44"/>
      <c r="G556" s="44"/>
      <c r="H556" s="44"/>
      <c r="I556" s="44"/>
      <c r="J556" s="56"/>
      <c r="K556" s="44"/>
      <c r="L556" s="56">
        <v>93.9</v>
      </c>
      <c r="M556" s="44"/>
      <c r="N556" s="55">
        <v>1674</v>
      </c>
      <c r="T556" s="43"/>
      <c r="U556" s="26"/>
      <c r="Y556" s="16" t="s">
        <v>87</v>
      </c>
      <c r="AA556" s="26"/>
      <c r="AB556" s="26"/>
    </row>
    <row r="557" spans="1:28" s="15" customFormat="1" ht="33.75" x14ac:dyDescent="0.2">
      <c r="A557" s="57"/>
      <c r="B557" s="30" t="s">
        <v>345</v>
      </c>
      <c r="C557" s="84" t="s">
        <v>344</v>
      </c>
      <c r="D557" s="84"/>
      <c r="E557" s="84"/>
      <c r="F557" s="44" t="s">
        <v>82</v>
      </c>
      <c r="G557" s="44" t="s">
        <v>161</v>
      </c>
      <c r="H557" s="44"/>
      <c r="I557" s="44" t="s">
        <v>161</v>
      </c>
      <c r="J557" s="56"/>
      <c r="K557" s="44"/>
      <c r="L557" s="56">
        <v>84.51</v>
      </c>
      <c r="M557" s="44"/>
      <c r="N557" s="55">
        <v>1507</v>
      </c>
      <c r="T557" s="43"/>
      <c r="U557" s="26"/>
      <c r="Y557" s="16" t="s">
        <v>344</v>
      </c>
      <c r="AA557" s="26"/>
      <c r="AB557" s="26"/>
    </row>
    <row r="558" spans="1:28" s="15" customFormat="1" ht="33.75" x14ac:dyDescent="0.2">
      <c r="A558" s="57"/>
      <c r="B558" s="30" t="s">
        <v>343</v>
      </c>
      <c r="C558" s="84" t="s">
        <v>341</v>
      </c>
      <c r="D558" s="84"/>
      <c r="E558" s="84"/>
      <c r="F558" s="44" t="s">
        <v>82</v>
      </c>
      <c r="G558" s="44" t="s">
        <v>342</v>
      </c>
      <c r="H558" s="44"/>
      <c r="I558" s="44" t="s">
        <v>342</v>
      </c>
      <c r="J558" s="56"/>
      <c r="K558" s="44"/>
      <c r="L558" s="56">
        <v>43.19</v>
      </c>
      <c r="M558" s="44"/>
      <c r="N558" s="55">
        <v>770</v>
      </c>
      <c r="T558" s="43"/>
      <c r="U558" s="26"/>
      <c r="Y558" s="16" t="s">
        <v>341</v>
      </c>
      <c r="AA558" s="26"/>
      <c r="AB558" s="26"/>
    </row>
    <row r="559" spans="1:28" s="15" customFormat="1" ht="12" x14ac:dyDescent="0.2">
      <c r="A559" s="54"/>
      <c r="B559" s="24"/>
      <c r="C559" s="87" t="s">
        <v>79</v>
      </c>
      <c r="D559" s="87"/>
      <c r="E559" s="87"/>
      <c r="F559" s="49"/>
      <c r="G559" s="49"/>
      <c r="H559" s="49"/>
      <c r="I559" s="49"/>
      <c r="J559" s="50"/>
      <c r="K559" s="49"/>
      <c r="L559" s="50">
        <v>339.66</v>
      </c>
      <c r="M559" s="53"/>
      <c r="N559" s="48">
        <v>4495</v>
      </c>
      <c r="T559" s="43"/>
      <c r="U559" s="26"/>
      <c r="AA559" s="26" t="s">
        <v>79</v>
      </c>
      <c r="AB559" s="26"/>
    </row>
    <row r="560" spans="1:28" s="15" customFormat="1" ht="1.5" customHeight="1" x14ac:dyDescent="0.2">
      <c r="A560" s="45"/>
      <c r="B560" s="24"/>
      <c r="C560" s="24"/>
      <c r="D560" s="24"/>
      <c r="E560" s="24"/>
      <c r="F560" s="45"/>
      <c r="G560" s="45"/>
      <c r="H560" s="45"/>
      <c r="I560" s="45"/>
      <c r="J560" s="25"/>
      <c r="K560" s="45"/>
      <c r="L560" s="25"/>
      <c r="M560" s="44"/>
      <c r="N560" s="25"/>
      <c r="T560" s="43"/>
      <c r="U560" s="26"/>
      <c r="AA560" s="26"/>
      <c r="AB560" s="26"/>
    </row>
    <row r="561" spans="1:28" s="15" customFormat="1" ht="12" x14ac:dyDescent="0.2">
      <c r="A561" s="95" t="s">
        <v>340</v>
      </c>
      <c r="B561" s="96"/>
      <c r="C561" s="96"/>
      <c r="D561" s="96"/>
      <c r="E561" s="96"/>
      <c r="F561" s="96"/>
      <c r="G561" s="96"/>
      <c r="H561" s="96"/>
      <c r="I561" s="96"/>
      <c r="J561" s="96"/>
      <c r="K561" s="96"/>
      <c r="L561" s="96"/>
      <c r="M561" s="96"/>
      <c r="N561" s="97"/>
      <c r="T561" s="43" t="s">
        <v>340</v>
      </c>
      <c r="U561" s="26"/>
      <c r="AA561" s="26"/>
      <c r="AB561" s="26"/>
    </row>
    <row r="562" spans="1:28" s="15" customFormat="1" ht="22.5" x14ac:dyDescent="0.2">
      <c r="A562" s="52" t="s">
        <v>339</v>
      </c>
      <c r="B562" s="51" t="s">
        <v>338</v>
      </c>
      <c r="C562" s="87" t="s">
        <v>337</v>
      </c>
      <c r="D562" s="87"/>
      <c r="E562" s="87"/>
      <c r="F562" s="49" t="s">
        <v>239</v>
      </c>
      <c r="G562" s="49"/>
      <c r="H562" s="49"/>
      <c r="I562" s="49" t="s">
        <v>144</v>
      </c>
      <c r="J562" s="50"/>
      <c r="K562" s="49"/>
      <c r="L562" s="50"/>
      <c r="M562" s="49"/>
      <c r="N562" s="48"/>
      <c r="T562" s="43"/>
      <c r="U562" s="26" t="s">
        <v>337</v>
      </c>
      <c r="AA562" s="26"/>
      <c r="AB562" s="26"/>
    </row>
    <row r="563" spans="1:28" s="15" customFormat="1" ht="12" x14ac:dyDescent="0.2">
      <c r="A563" s="47"/>
      <c r="B563" s="46"/>
      <c r="C563" s="84" t="s">
        <v>336</v>
      </c>
      <c r="D563" s="84"/>
      <c r="E563" s="84"/>
      <c r="F563" s="84"/>
      <c r="G563" s="84"/>
      <c r="H563" s="84"/>
      <c r="I563" s="84"/>
      <c r="J563" s="84"/>
      <c r="K563" s="84"/>
      <c r="L563" s="84"/>
      <c r="M563" s="84"/>
      <c r="N563" s="92"/>
      <c r="T563" s="43"/>
      <c r="U563" s="26"/>
      <c r="V563" s="16" t="s">
        <v>336</v>
      </c>
      <c r="AA563" s="26"/>
      <c r="AB563" s="26"/>
    </row>
    <row r="564" spans="1:28" s="15" customFormat="1" ht="22.5" x14ac:dyDescent="0.2">
      <c r="A564" s="60"/>
      <c r="B564" s="30" t="s">
        <v>101</v>
      </c>
      <c r="C564" s="84" t="s">
        <v>100</v>
      </c>
      <c r="D564" s="84"/>
      <c r="E564" s="84"/>
      <c r="F564" s="84"/>
      <c r="G564" s="84"/>
      <c r="H564" s="84"/>
      <c r="I564" s="84"/>
      <c r="J564" s="84"/>
      <c r="K564" s="84"/>
      <c r="L564" s="84"/>
      <c r="M564" s="84"/>
      <c r="N564" s="92"/>
      <c r="T564" s="43"/>
      <c r="U564" s="26"/>
      <c r="W564" s="16" t="s">
        <v>100</v>
      </c>
      <c r="AA564" s="26"/>
      <c r="AB564" s="26"/>
    </row>
    <row r="565" spans="1:28" s="15" customFormat="1" ht="12" x14ac:dyDescent="0.2">
      <c r="A565" s="57"/>
      <c r="B565" s="30" t="s">
        <v>99</v>
      </c>
      <c r="C565" s="84" t="s">
        <v>97</v>
      </c>
      <c r="D565" s="84"/>
      <c r="E565" s="84"/>
      <c r="F565" s="44"/>
      <c r="G565" s="44"/>
      <c r="H565" s="44"/>
      <c r="I565" s="44"/>
      <c r="J565" s="56">
        <v>759.42</v>
      </c>
      <c r="K565" s="44" t="s">
        <v>111</v>
      </c>
      <c r="L565" s="56">
        <v>52.4</v>
      </c>
      <c r="M565" s="44" t="s">
        <v>98</v>
      </c>
      <c r="N565" s="55">
        <v>934</v>
      </c>
      <c r="T565" s="43"/>
      <c r="U565" s="26"/>
      <c r="X565" s="16" t="s">
        <v>97</v>
      </c>
      <c r="AA565" s="26"/>
      <c r="AB565" s="26"/>
    </row>
    <row r="566" spans="1:28" s="15" customFormat="1" ht="12" x14ac:dyDescent="0.2">
      <c r="A566" s="57"/>
      <c r="B566" s="30" t="s">
        <v>119</v>
      </c>
      <c r="C566" s="84" t="s">
        <v>117</v>
      </c>
      <c r="D566" s="84"/>
      <c r="E566" s="84"/>
      <c r="F566" s="44"/>
      <c r="G566" s="44"/>
      <c r="H566" s="44"/>
      <c r="I566" s="44"/>
      <c r="J566" s="56">
        <v>3046.09</v>
      </c>
      <c r="K566" s="44" t="s">
        <v>111</v>
      </c>
      <c r="L566" s="56">
        <v>210.18</v>
      </c>
      <c r="M566" s="44" t="s">
        <v>118</v>
      </c>
      <c r="N566" s="55">
        <v>1696</v>
      </c>
      <c r="T566" s="43"/>
      <c r="U566" s="26"/>
      <c r="X566" s="16" t="s">
        <v>117</v>
      </c>
      <c r="AA566" s="26"/>
      <c r="AB566" s="26"/>
    </row>
    <row r="567" spans="1:28" s="15" customFormat="1" ht="12" x14ac:dyDescent="0.2">
      <c r="A567" s="57"/>
      <c r="B567" s="30" t="s">
        <v>116</v>
      </c>
      <c r="C567" s="84" t="s">
        <v>115</v>
      </c>
      <c r="D567" s="84"/>
      <c r="E567" s="84"/>
      <c r="F567" s="44"/>
      <c r="G567" s="44"/>
      <c r="H567" s="44"/>
      <c r="I567" s="44"/>
      <c r="J567" s="56">
        <v>349.22</v>
      </c>
      <c r="K567" s="44" t="s">
        <v>111</v>
      </c>
      <c r="L567" s="56">
        <v>24.1</v>
      </c>
      <c r="M567" s="44" t="s">
        <v>98</v>
      </c>
      <c r="N567" s="55">
        <v>430</v>
      </c>
      <c r="T567" s="43"/>
      <c r="U567" s="26"/>
      <c r="X567" s="16" t="s">
        <v>115</v>
      </c>
      <c r="AA567" s="26"/>
      <c r="AB567" s="26"/>
    </row>
    <row r="568" spans="1:28" s="15" customFormat="1" ht="12" x14ac:dyDescent="0.2">
      <c r="A568" s="57"/>
      <c r="B568" s="30" t="s">
        <v>96</v>
      </c>
      <c r="C568" s="84" t="s">
        <v>94</v>
      </c>
      <c r="D568" s="84"/>
      <c r="E568" s="84"/>
      <c r="F568" s="44"/>
      <c r="G568" s="44"/>
      <c r="H568" s="44"/>
      <c r="I568" s="44"/>
      <c r="J568" s="56">
        <v>1010.46</v>
      </c>
      <c r="K568" s="44"/>
      <c r="L568" s="56">
        <v>60.63</v>
      </c>
      <c r="M568" s="44" t="s">
        <v>74</v>
      </c>
      <c r="N568" s="55">
        <v>262</v>
      </c>
      <c r="T568" s="43"/>
      <c r="U568" s="26"/>
      <c r="X568" s="16" t="s">
        <v>94</v>
      </c>
      <c r="AA568" s="26"/>
      <c r="AB568" s="26"/>
    </row>
    <row r="569" spans="1:28" s="15" customFormat="1" ht="12" x14ac:dyDescent="0.2">
      <c r="A569" s="57"/>
      <c r="B569" s="30"/>
      <c r="C569" s="84" t="s">
        <v>89</v>
      </c>
      <c r="D569" s="84"/>
      <c r="E569" s="84"/>
      <c r="F569" s="44" t="s">
        <v>93</v>
      </c>
      <c r="G569" s="44" t="s">
        <v>335</v>
      </c>
      <c r="H569" s="44" t="s">
        <v>111</v>
      </c>
      <c r="I569" s="44" t="s">
        <v>334</v>
      </c>
      <c r="J569" s="56"/>
      <c r="K569" s="44"/>
      <c r="L569" s="56"/>
      <c r="M569" s="44"/>
      <c r="N569" s="55"/>
      <c r="T569" s="43"/>
      <c r="U569" s="26"/>
      <c r="Y569" s="16" t="s">
        <v>89</v>
      </c>
      <c r="AA569" s="26"/>
      <c r="AB569" s="26"/>
    </row>
    <row r="570" spans="1:28" s="15" customFormat="1" ht="12" x14ac:dyDescent="0.2">
      <c r="A570" s="57"/>
      <c r="B570" s="30"/>
      <c r="C570" s="84" t="s">
        <v>109</v>
      </c>
      <c r="D570" s="84"/>
      <c r="E570" s="84"/>
      <c r="F570" s="44" t="s">
        <v>93</v>
      </c>
      <c r="G570" s="44" t="s">
        <v>333</v>
      </c>
      <c r="H570" s="44" t="s">
        <v>111</v>
      </c>
      <c r="I570" s="44" t="s">
        <v>332</v>
      </c>
      <c r="J570" s="56"/>
      <c r="K570" s="44"/>
      <c r="L570" s="56"/>
      <c r="M570" s="44"/>
      <c r="N570" s="55"/>
      <c r="T570" s="43"/>
      <c r="U570" s="26"/>
      <c r="Y570" s="16" t="s">
        <v>109</v>
      </c>
      <c r="AA570" s="26"/>
      <c r="AB570" s="26"/>
    </row>
    <row r="571" spans="1:28" s="15" customFormat="1" ht="12" x14ac:dyDescent="0.2">
      <c r="A571" s="57"/>
      <c r="B571" s="30"/>
      <c r="C571" s="88" t="s">
        <v>88</v>
      </c>
      <c r="D571" s="88"/>
      <c r="E571" s="88"/>
      <c r="F571" s="53"/>
      <c r="G571" s="53"/>
      <c r="H571" s="53"/>
      <c r="I571" s="53"/>
      <c r="J571" s="59">
        <v>4815.97</v>
      </c>
      <c r="K571" s="53"/>
      <c r="L571" s="59">
        <v>323.20999999999998</v>
      </c>
      <c r="M571" s="53"/>
      <c r="N571" s="58"/>
      <c r="T571" s="43"/>
      <c r="U571" s="26"/>
      <c r="Z571" s="16" t="s">
        <v>88</v>
      </c>
      <c r="AA571" s="26"/>
      <c r="AB571" s="26"/>
    </row>
    <row r="572" spans="1:28" s="15" customFormat="1" ht="12" x14ac:dyDescent="0.2">
      <c r="A572" s="57"/>
      <c r="B572" s="30"/>
      <c r="C572" s="84" t="s">
        <v>87</v>
      </c>
      <c r="D572" s="84"/>
      <c r="E572" s="84"/>
      <c r="F572" s="44"/>
      <c r="G572" s="44"/>
      <c r="H572" s="44"/>
      <c r="I572" s="44"/>
      <c r="J572" s="56"/>
      <c r="K572" s="44"/>
      <c r="L572" s="56">
        <v>76.5</v>
      </c>
      <c r="M572" s="44"/>
      <c r="N572" s="55">
        <v>1364</v>
      </c>
      <c r="T572" s="43"/>
      <c r="U572" s="26"/>
      <c r="Y572" s="16" t="s">
        <v>87</v>
      </c>
      <c r="AA572" s="26"/>
      <c r="AB572" s="26"/>
    </row>
    <row r="573" spans="1:28" s="15" customFormat="1" ht="33.75" x14ac:dyDescent="0.2">
      <c r="A573" s="57"/>
      <c r="B573" s="30" t="s">
        <v>86</v>
      </c>
      <c r="C573" s="84" t="s">
        <v>84</v>
      </c>
      <c r="D573" s="84"/>
      <c r="E573" s="84"/>
      <c r="F573" s="44" t="s">
        <v>82</v>
      </c>
      <c r="G573" s="44" t="s">
        <v>85</v>
      </c>
      <c r="H573" s="44"/>
      <c r="I573" s="44" t="s">
        <v>85</v>
      </c>
      <c r="J573" s="56"/>
      <c r="K573" s="44"/>
      <c r="L573" s="56">
        <v>96.39</v>
      </c>
      <c r="M573" s="44"/>
      <c r="N573" s="55">
        <v>1719</v>
      </c>
      <c r="T573" s="43"/>
      <c r="U573" s="26"/>
      <c r="Y573" s="16" t="s">
        <v>84</v>
      </c>
      <c r="AA573" s="26"/>
      <c r="AB573" s="26"/>
    </row>
    <row r="574" spans="1:28" s="15" customFormat="1" ht="33.75" x14ac:dyDescent="0.2">
      <c r="A574" s="57"/>
      <c r="B574" s="30" t="s">
        <v>83</v>
      </c>
      <c r="C574" s="84" t="s">
        <v>80</v>
      </c>
      <c r="D574" s="84"/>
      <c r="E574" s="84"/>
      <c r="F574" s="44" t="s">
        <v>82</v>
      </c>
      <c r="G574" s="44" t="s">
        <v>81</v>
      </c>
      <c r="H574" s="44"/>
      <c r="I574" s="44" t="s">
        <v>81</v>
      </c>
      <c r="J574" s="56"/>
      <c r="K574" s="44"/>
      <c r="L574" s="56">
        <v>72.680000000000007</v>
      </c>
      <c r="M574" s="44"/>
      <c r="N574" s="55">
        <v>1296</v>
      </c>
      <c r="T574" s="43"/>
      <c r="U574" s="26"/>
      <c r="Y574" s="16" t="s">
        <v>80</v>
      </c>
      <c r="AA574" s="26"/>
      <c r="AB574" s="26"/>
    </row>
    <row r="575" spans="1:28" s="15" customFormat="1" ht="12" x14ac:dyDescent="0.2">
      <c r="A575" s="54"/>
      <c r="B575" s="24"/>
      <c r="C575" s="87" t="s">
        <v>79</v>
      </c>
      <c r="D575" s="87"/>
      <c r="E575" s="87"/>
      <c r="F575" s="49"/>
      <c r="G575" s="49"/>
      <c r="H575" s="49"/>
      <c r="I575" s="49"/>
      <c r="J575" s="50"/>
      <c r="K575" s="49"/>
      <c r="L575" s="50">
        <v>492.28</v>
      </c>
      <c r="M575" s="53"/>
      <c r="N575" s="48">
        <v>5907</v>
      </c>
      <c r="T575" s="43"/>
      <c r="U575" s="26"/>
      <c r="AA575" s="26" t="s">
        <v>79</v>
      </c>
      <c r="AB575" s="26"/>
    </row>
    <row r="576" spans="1:28" s="15" customFormat="1" ht="22.5" x14ac:dyDescent="0.2">
      <c r="A576" s="52" t="s">
        <v>331</v>
      </c>
      <c r="B576" s="51" t="s">
        <v>330</v>
      </c>
      <c r="C576" s="87" t="s">
        <v>329</v>
      </c>
      <c r="D576" s="87"/>
      <c r="E576" s="87"/>
      <c r="F576" s="49" t="s">
        <v>126</v>
      </c>
      <c r="G576" s="49"/>
      <c r="H576" s="49"/>
      <c r="I576" s="49" t="s">
        <v>125</v>
      </c>
      <c r="J576" s="50">
        <v>295.64999999999998</v>
      </c>
      <c r="K576" s="49"/>
      <c r="L576" s="50">
        <v>1773.9</v>
      </c>
      <c r="M576" s="49" t="s">
        <v>74</v>
      </c>
      <c r="N576" s="48">
        <v>7663</v>
      </c>
      <c r="T576" s="43"/>
      <c r="U576" s="26" t="s">
        <v>329</v>
      </c>
      <c r="AA576" s="26"/>
      <c r="AB576" s="26"/>
    </row>
    <row r="577" spans="1:28" s="15" customFormat="1" ht="12" x14ac:dyDescent="0.2">
      <c r="A577" s="52" t="s">
        <v>282</v>
      </c>
      <c r="B577" s="51" t="s">
        <v>328</v>
      </c>
      <c r="C577" s="87" t="s">
        <v>326</v>
      </c>
      <c r="D577" s="87"/>
      <c r="E577" s="87"/>
      <c r="F577" s="49" t="s">
        <v>327</v>
      </c>
      <c r="G577" s="49"/>
      <c r="H577" s="49"/>
      <c r="I577" s="49" t="s">
        <v>125</v>
      </c>
      <c r="J577" s="50"/>
      <c r="K577" s="49"/>
      <c r="L577" s="50"/>
      <c r="M577" s="49"/>
      <c r="N577" s="48"/>
      <c r="T577" s="43"/>
      <c r="U577" s="26" t="s">
        <v>326</v>
      </c>
      <c r="AA577" s="26"/>
      <c r="AB577" s="26"/>
    </row>
    <row r="578" spans="1:28" s="15" customFormat="1" ht="22.5" x14ac:dyDescent="0.2">
      <c r="A578" s="60"/>
      <c r="B578" s="30" t="s">
        <v>101</v>
      </c>
      <c r="C578" s="84" t="s">
        <v>100</v>
      </c>
      <c r="D578" s="84"/>
      <c r="E578" s="84"/>
      <c r="F578" s="84"/>
      <c r="G578" s="84"/>
      <c r="H578" s="84"/>
      <c r="I578" s="84"/>
      <c r="J578" s="84"/>
      <c r="K578" s="84"/>
      <c r="L578" s="84"/>
      <c r="M578" s="84"/>
      <c r="N578" s="92"/>
      <c r="T578" s="43"/>
      <c r="U578" s="26"/>
      <c r="W578" s="16" t="s">
        <v>100</v>
      </c>
      <c r="AA578" s="26"/>
      <c r="AB578" s="26"/>
    </row>
    <row r="579" spans="1:28" s="15" customFormat="1" ht="12" x14ac:dyDescent="0.2">
      <c r="A579" s="57"/>
      <c r="B579" s="30" t="s">
        <v>99</v>
      </c>
      <c r="C579" s="84" t="s">
        <v>97</v>
      </c>
      <c r="D579" s="84"/>
      <c r="E579" s="84"/>
      <c r="F579" s="44"/>
      <c r="G579" s="44"/>
      <c r="H579" s="44"/>
      <c r="I579" s="44"/>
      <c r="J579" s="56">
        <v>6.47</v>
      </c>
      <c r="K579" s="44" t="s">
        <v>111</v>
      </c>
      <c r="L579" s="56">
        <v>44.64</v>
      </c>
      <c r="M579" s="44" t="s">
        <v>98</v>
      </c>
      <c r="N579" s="55">
        <v>796</v>
      </c>
      <c r="T579" s="43"/>
      <c r="U579" s="26"/>
      <c r="X579" s="16" t="s">
        <v>97</v>
      </c>
      <c r="AA579" s="26"/>
      <c r="AB579" s="26"/>
    </row>
    <row r="580" spans="1:28" s="15" customFormat="1" ht="12" x14ac:dyDescent="0.2">
      <c r="A580" s="57"/>
      <c r="B580" s="30" t="s">
        <v>96</v>
      </c>
      <c r="C580" s="84" t="s">
        <v>94</v>
      </c>
      <c r="D580" s="84"/>
      <c r="E580" s="84"/>
      <c r="F580" s="44"/>
      <c r="G580" s="44"/>
      <c r="H580" s="44"/>
      <c r="I580" s="44"/>
      <c r="J580" s="56">
        <v>4.4000000000000004</v>
      </c>
      <c r="K580" s="44"/>
      <c r="L580" s="56">
        <v>26.4</v>
      </c>
      <c r="M580" s="44" t="s">
        <v>74</v>
      </c>
      <c r="N580" s="55">
        <v>114</v>
      </c>
      <c r="T580" s="43"/>
      <c r="U580" s="26"/>
      <c r="X580" s="16" t="s">
        <v>94</v>
      </c>
      <c r="AA580" s="26"/>
      <c r="AB580" s="26"/>
    </row>
    <row r="581" spans="1:28" s="15" customFormat="1" ht="12" x14ac:dyDescent="0.2">
      <c r="A581" s="57"/>
      <c r="B581" s="30"/>
      <c r="C581" s="84" t="s">
        <v>89</v>
      </c>
      <c r="D581" s="84"/>
      <c r="E581" s="84"/>
      <c r="F581" s="44" t="s">
        <v>93</v>
      </c>
      <c r="G581" s="44" t="s">
        <v>325</v>
      </c>
      <c r="H581" s="44" t="s">
        <v>111</v>
      </c>
      <c r="I581" s="44" t="s">
        <v>324</v>
      </c>
      <c r="J581" s="56"/>
      <c r="K581" s="44"/>
      <c r="L581" s="56"/>
      <c r="M581" s="44"/>
      <c r="N581" s="55"/>
      <c r="T581" s="43"/>
      <c r="U581" s="26"/>
      <c r="Y581" s="16" t="s">
        <v>89</v>
      </c>
      <c r="AA581" s="26"/>
      <c r="AB581" s="26"/>
    </row>
    <row r="582" spans="1:28" s="15" customFormat="1" ht="12" x14ac:dyDescent="0.2">
      <c r="A582" s="57"/>
      <c r="B582" s="30"/>
      <c r="C582" s="88" t="s">
        <v>88</v>
      </c>
      <c r="D582" s="88"/>
      <c r="E582" s="88"/>
      <c r="F582" s="53"/>
      <c r="G582" s="53"/>
      <c r="H582" s="53"/>
      <c r="I582" s="53"/>
      <c r="J582" s="59">
        <v>10.87</v>
      </c>
      <c r="K582" s="53"/>
      <c r="L582" s="59">
        <v>71.040000000000006</v>
      </c>
      <c r="M582" s="53"/>
      <c r="N582" s="58"/>
      <c r="T582" s="43"/>
      <c r="U582" s="26"/>
      <c r="Z582" s="16" t="s">
        <v>88</v>
      </c>
      <c r="AA582" s="26"/>
      <c r="AB582" s="26"/>
    </row>
    <row r="583" spans="1:28" s="15" customFormat="1" ht="12" x14ac:dyDescent="0.2">
      <c r="A583" s="57"/>
      <c r="B583" s="30"/>
      <c r="C583" s="84" t="s">
        <v>87</v>
      </c>
      <c r="D583" s="84"/>
      <c r="E583" s="84"/>
      <c r="F583" s="44"/>
      <c r="G583" s="44"/>
      <c r="H583" s="44"/>
      <c r="I583" s="44"/>
      <c r="J583" s="56"/>
      <c r="K583" s="44"/>
      <c r="L583" s="56">
        <v>44.64</v>
      </c>
      <c r="M583" s="44"/>
      <c r="N583" s="55">
        <v>796</v>
      </c>
      <c r="T583" s="43"/>
      <c r="U583" s="26"/>
      <c r="Y583" s="16" t="s">
        <v>87</v>
      </c>
      <c r="AA583" s="26"/>
      <c r="AB583" s="26"/>
    </row>
    <row r="584" spans="1:28" s="15" customFormat="1" ht="33.75" x14ac:dyDescent="0.2">
      <c r="A584" s="57"/>
      <c r="B584" s="30" t="s">
        <v>323</v>
      </c>
      <c r="C584" s="84" t="s">
        <v>322</v>
      </c>
      <c r="D584" s="84"/>
      <c r="E584" s="84"/>
      <c r="F584" s="44" t="s">
        <v>82</v>
      </c>
      <c r="G584" s="44" t="s">
        <v>78</v>
      </c>
      <c r="H584" s="44"/>
      <c r="I584" s="44" t="s">
        <v>78</v>
      </c>
      <c r="J584" s="56"/>
      <c r="K584" s="44"/>
      <c r="L584" s="56">
        <v>43.75</v>
      </c>
      <c r="M584" s="44"/>
      <c r="N584" s="55">
        <v>780</v>
      </c>
      <c r="T584" s="43"/>
      <c r="U584" s="26"/>
      <c r="Y584" s="16" t="s">
        <v>322</v>
      </c>
      <c r="AA584" s="26"/>
      <c r="AB584" s="26"/>
    </row>
    <row r="585" spans="1:28" s="15" customFormat="1" ht="33.75" x14ac:dyDescent="0.2">
      <c r="A585" s="57"/>
      <c r="B585" s="30" t="s">
        <v>321</v>
      </c>
      <c r="C585" s="84" t="s">
        <v>319</v>
      </c>
      <c r="D585" s="84"/>
      <c r="E585" s="84"/>
      <c r="F585" s="44" t="s">
        <v>82</v>
      </c>
      <c r="G585" s="44" t="s">
        <v>320</v>
      </c>
      <c r="H585" s="44"/>
      <c r="I585" s="44" t="s">
        <v>320</v>
      </c>
      <c r="J585" s="56"/>
      <c r="K585" s="44"/>
      <c r="L585" s="56">
        <v>25.89</v>
      </c>
      <c r="M585" s="44"/>
      <c r="N585" s="55">
        <v>462</v>
      </c>
      <c r="T585" s="43"/>
      <c r="U585" s="26"/>
      <c r="Y585" s="16" t="s">
        <v>319</v>
      </c>
      <c r="AA585" s="26"/>
      <c r="AB585" s="26"/>
    </row>
    <row r="586" spans="1:28" s="15" customFormat="1" ht="12" x14ac:dyDescent="0.2">
      <c r="A586" s="54"/>
      <c r="B586" s="24"/>
      <c r="C586" s="87" t="s">
        <v>79</v>
      </c>
      <c r="D586" s="87"/>
      <c r="E586" s="87"/>
      <c r="F586" s="49"/>
      <c r="G586" s="49"/>
      <c r="H586" s="49"/>
      <c r="I586" s="49"/>
      <c r="J586" s="50"/>
      <c r="K586" s="49"/>
      <c r="L586" s="50">
        <v>140.68</v>
      </c>
      <c r="M586" s="53"/>
      <c r="N586" s="48">
        <v>2152</v>
      </c>
      <c r="T586" s="43"/>
      <c r="U586" s="26"/>
      <c r="AA586" s="26" t="s">
        <v>79</v>
      </c>
      <c r="AB586" s="26"/>
    </row>
    <row r="587" spans="1:28" s="15" customFormat="1" ht="1.5" customHeight="1" x14ac:dyDescent="0.2">
      <c r="A587" s="45"/>
      <c r="B587" s="24"/>
      <c r="C587" s="24"/>
      <c r="D587" s="24"/>
      <c r="E587" s="24"/>
      <c r="F587" s="45"/>
      <c r="G587" s="45"/>
      <c r="H587" s="45"/>
      <c r="I587" s="45"/>
      <c r="J587" s="25"/>
      <c r="K587" s="45"/>
      <c r="L587" s="25"/>
      <c r="M587" s="44"/>
      <c r="N587" s="25"/>
      <c r="T587" s="43"/>
      <c r="U587" s="26"/>
      <c r="AA587" s="26"/>
      <c r="AB587" s="26"/>
    </row>
    <row r="588" spans="1:28" s="15" customFormat="1" ht="12" x14ac:dyDescent="0.2">
      <c r="A588" s="95" t="s">
        <v>318</v>
      </c>
      <c r="B588" s="96"/>
      <c r="C588" s="96"/>
      <c r="D588" s="96"/>
      <c r="E588" s="96"/>
      <c r="F588" s="96"/>
      <c r="G588" s="96"/>
      <c r="H588" s="96"/>
      <c r="I588" s="96"/>
      <c r="J588" s="96"/>
      <c r="K588" s="96"/>
      <c r="L588" s="96"/>
      <c r="M588" s="96"/>
      <c r="N588" s="97"/>
      <c r="T588" s="43" t="s">
        <v>318</v>
      </c>
      <c r="U588" s="26"/>
      <c r="AA588" s="26"/>
      <c r="AB588" s="26"/>
    </row>
    <row r="589" spans="1:28" s="15" customFormat="1" ht="67.5" x14ac:dyDescent="0.2">
      <c r="A589" s="52" t="s">
        <v>317</v>
      </c>
      <c r="B589" s="51" t="s">
        <v>259</v>
      </c>
      <c r="C589" s="87" t="s">
        <v>257</v>
      </c>
      <c r="D589" s="87"/>
      <c r="E589" s="87"/>
      <c r="F589" s="49" t="s">
        <v>258</v>
      </c>
      <c r="G589" s="49"/>
      <c r="H589" s="49"/>
      <c r="I589" s="49" t="s">
        <v>119</v>
      </c>
      <c r="J589" s="50"/>
      <c r="K589" s="49"/>
      <c r="L589" s="50"/>
      <c r="M589" s="49"/>
      <c r="N589" s="48"/>
      <c r="T589" s="43"/>
      <c r="U589" s="26" t="s">
        <v>257</v>
      </c>
      <c r="AA589" s="26"/>
      <c r="AB589" s="26"/>
    </row>
    <row r="590" spans="1:28" s="15" customFormat="1" ht="12" x14ac:dyDescent="0.2">
      <c r="A590" s="47"/>
      <c r="B590" s="46"/>
      <c r="C590" s="84" t="s">
        <v>316</v>
      </c>
      <c r="D590" s="84"/>
      <c r="E590" s="84"/>
      <c r="F590" s="84"/>
      <c r="G590" s="84"/>
      <c r="H590" s="84"/>
      <c r="I590" s="84"/>
      <c r="J590" s="84"/>
      <c r="K590" s="84"/>
      <c r="L590" s="84"/>
      <c r="M590" s="84"/>
      <c r="N590" s="92"/>
      <c r="T590" s="43"/>
      <c r="U590" s="26"/>
      <c r="V590" s="16" t="s">
        <v>316</v>
      </c>
      <c r="AA590" s="26"/>
      <c r="AB590" s="26"/>
    </row>
    <row r="591" spans="1:28" s="15" customFormat="1" ht="22.5" x14ac:dyDescent="0.2">
      <c r="A591" s="60"/>
      <c r="B591" s="30" t="s">
        <v>101</v>
      </c>
      <c r="C591" s="84" t="s">
        <v>100</v>
      </c>
      <c r="D591" s="84"/>
      <c r="E591" s="84"/>
      <c r="F591" s="84"/>
      <c r="G591" s="84"/>
      <c r="H591" s="84"/>
      <c r="I591" s="84"/>
      <c r="J591" s="84"/>
      <c r="K591" s="84"/>
      <c r="L591" s="84"/>
      <c r="M591" s="84"/>
      <c r="N591" s="92"/>
      <c r="T591" s="43"/>
      <c r="U591" s="26"/>
      <c r="W591" s="16" t="s">
        <v>100</v>
      </c>
      <c r="AA591" s="26"/>
      <c r="AB591" s="26"/>
    </row>
    <row r="592" spans="1:28" s="15" customFormat="1" ht="12" x14ac:dyDescent="0.2">
      <c r="A592" s="57"/>
      <c r="B592" s="30" t="s">
        <v>99</v>
      </c>
      <c r="C592" s="84" t="s">
        <v>97</v>
      </c>
      <c r="D592" s="84"/>
      <c r="E592" s="84"/>
      <c r="F592" s="44"/>
      <c r="G592" s="44"/>
      <c r="H592" s="44"/>
      <c r="I592" s="44"/>
      <c r="J592" s="56">
        <v>81.319999999999993</v>
      </c>
      <c r="K592" s="44" t="s">
        <v>111</v>
      </c>
      <c r="L592" s="56">
        <v>187.04</v>
      </c>
      <c r="M592" s="44" t="s">
        <v>98</v>
      </c>
      <c r="N592" s="55">
        <v>3335</v>
      </c>
      <c r="T592" s="43"/>
      <c r="U592" s="26"/>
      <c r="X592" s="16" t="s">
        <v>97</v>
      </c>
      <c r="AA592" s="26"/>
      <c r="AB592" s="26"/>
    </row>
    <row r="593" spans="1:28" s="15" customFormat="1" ht="12" x14ac:dyDescent="0.2">
      <c r="A593" s="57"/>
      <c r="B593" s="30" t="s">
        <v>119</v>
      </c>
      <c r="C593" s="84" t="s">
        <v>117</v>
      </c>
      <c r="D593" s="84"/>
      <c r="E593" s="84"/>
      <c r="F593" s="44"/>
      <c r="G593" s="44"/>
      <c r="H593" s="44"/>
      <c r="I593" s="44"/>
      <c r="J593" s="56">
        <v>25.71</v>
      </c>
      <c r="K593" s="44" t="s">
        <v>111</v>
      </c>
      <c r="L593" s="56">
        <v>59.13</v>
      </c>
      <c r="M593" s="44" t="s">
        <v>118</v>
      </c>
      <c r="N593" s="55">
        <v>477</v>
      </c>
      <c r="T593" s="43"/>
      <c r="U593" s="26"/>
      <c r="X593" s="16" t="s">
        <v>117</v>
      </c>
      <c r="AA593" s="26"/>
      <c r="AB593" s="26"/>
    </row>
    <row r="594" spans="1:28" s="15" customFormat="1" ht="12" x14ac:dyDescent="0.2">
      <c r="A594" s="57"/>
      <c r="B594" s="30" t="s">
        <v>96</v>
      </c>
      <c r="C594" s="84" t="s">
        <v>94</v>
      </c>
      <c r="D594" s="84"/>
      <c r="E594" s="84"/>
      <c r="F594" s="44"/>
      <c r="G594" s="44"/>
      <c r="H594" s="44"/>
      <c r="I594" s="44"/>
      <c r="J594" s="56">
        <v>360.74</v>
      </c>
      <c r="K594" s="44"/>
      <c r="L594" s="56">
        <v>409.66</v>
      </c>
      <c r="M594" s="44" t="s">
        <v>74</v>
      </c>
      <c r="N594" s="55">
        <v>1770</v>
      </c>
      <c r="T594" s="43"/>
      <c r="U594" s="26"/>
      <c r="X594" s="16" t="s">
        <v>94</v>
      </c>
      <c r="AA594" s="26"/>
      <c r="AB594" s="26"/>
    </row>
    <row r="595" spans="1:28" s="15" customFormat="1" ht="12" x14ac:dyDescent="0.2">
      <c r="A595" s="57"/>
      <c r="B595" s="30"/>
      <c r="C595" s="84" t="s">
        <v>89</v>
      </c>
      <c r="D595" s="84"/>
      <c r="E595" s="84"/>
      <c r="F595" s="44" t="s">
        <v>93</v>
      </c>
      <c r="G595" s="44" t="s">
        <v>255</v>
      </c>
      <c r="H595" s="44" t="s">
        <v>111</v>
      </c>
      <c r="I595" s="44" t="s">
        <v>315</v>
      </c>
      <c r="J595" s="56"/>
      <c r="K595" s="44"/>
      <c r="L595" s="56"/>
      <c r="M595" s="44"/>
      <c r="N595" s="55"/>
      <c r="T595" s="43"/>
      <c r="U595" s="26"/>
      <c r="Y595" s="16" t="s">
        <v>89</v>
      </c>
      <c r="AA595" s="26"/>
      <c r="AB595" s="26"/>
    </row>
    <row r="596" spans="1:28" s="15" customFormat="1" ht="12" x14ac:dyDescent="0.2">
      <c r="A596" s="57"/>
      <c r="B596" s="30"/>
      <c r="C596" s="88" t="s">
        <v>88</v>
      </c>
      <c r="D596" s="88"/>
      <c r="E596" s="88"/>
      <c r="F596" s="53"/>
      <c r="G596" s="53"/>
      <c r="H596" s="53"/>
      <c r="I596" s="53"/>
      <c r="J596" s="59">
        <v>311.86</v>
      </c>
      <c r="K596" s="53"/>
      <c r="L596" s="59">
        <v>655.83</v>
      </c>
      <c r="M596" s="53"/>
      <c r="N596" s="58"/>
      <c r="T596" s="43"/>
      <c r="U596" s="26"/>
      <c r="Z596" s="16" t="s">
        <v>88</v>
      </c>
      <c r="AA596" s="26"/>
      <c r="AB596" s="26"/>
    </row>
    <row r="597" spans="1:28" s="15" customFormat="1" ht="12" x14ac:dyDescent="0.2">
      <c r="A597" s="57"/>
      <c r="B597" s="30"/>
      <c r="C597" s="84" t="s">
        <v>87</v>
      </c>
      <c r="D597" s="84"/>
      <c r="E597" s="84"/>
      <c r="F597" s="44"/>
      <c r="G597" s="44"/>
      <c r="H597" s="44"/>
      <c r="I597" s="44"/>
      <c r="J597" s="56"/>
      <c r="K597" s="44"/>
      <c r="L597" s="56">
        <v>187.04</v>
      </c>
      <c r="M597" s="44"/>
      <c r="N597" s="55">
        <v>3335</v>
      </c>
      <c r="T597" s="43"/>
      <c r="U597" s="26"/>
      <c r="Y597" s="16" t="s">
        <v>87</v>
      </c>
      <c r="AA597" s="26"/>
      <c r="AB597" s="26"/>
    </row>
    <row r="598" spans="1:28" s="15" customFormat="1" ht="33.75" x14ac:dyDescent="0.2">
      <c r="A598" s="57"/>
      <c r="B598" s="30" t="s">
        <v>253</v>
      </c>
      <c r="C598" s="84" t="s">
        <v>251</v>
      </c>
      <c r="D598" s="84"/>
      <c r="E598" s="84"/>
      <c r="F598" s="44" t="s">
        <v>82</v>
      </c>
      <c r="G598" s="44" t="s">
        <v>252</v>
      </c>
      <c r="H598" s="44"/>
      <c r="I598" s="44" t="s">
        <v>252</v>
      </c>
      <c r="J598" s="56"/>
      <c r="K598" s="44"/>
      <c r="L598" s="56">
        <v>218.84</v>
      </c>
      <c r="M598" s="44"/>
      <c r="N598" s="55">
        <v>3902</v>
      </c>
      <c r="T598" s="43"/>
      <c r="U598" s="26"/>
      <c r="Y598" s="16" t="s">
        <v>251</v>
      </c>
      <c r="AA598" s="26"/>
      <c r="AB598" s="26"/>
    </row>
    <row r="599" spans="1:28" s="15" customFormat="1" ht="33.75" x14ac:dyDescent="0.2">
      <c r="A599" s="57"/>
      <c r="B599" s="30" t="s">
        <v>250</v>
      </c>
      <c r="C599" s="84" t="s">
        <v>248</v>
      </c>
      <c r="D599" s="84"/>
      <c r="E599" s="84"/>
      <c r="F599" s="44" t="s">
        <v>82</v>
      </c>
      <c r="G599" s="44" t="s">
        <v>249</v>
      </c>
      <c r="H599" s="44"/>
      <c r="I599" s="44" t="s">
        <v>249</v>
      </c>
      <c r="J599" s="56"/>
      <c r="K599" s="44"/>
      <c r="L599" s="56">
        <v>138.41</v>
      </c>
      <c r="M599" s="44"/>
      <c r="N599" s="55">
        <v>2468</v>
      </c>
      <c r="T599" s="43"/>
      <c r="U599" s="26"/>
      <c r="Y599" s="16" t="s">
        <v>248</v>
      </c>
      <c r="AA599" s="26"/>
      <c r="AB599" s="26"/>
    </row>
    <row r="600" spans="1:28" s="15" customFormat="1" ht="12" x14ac:dyDescent="0.2">
      <c r="A600" s="54"/>
      <c r="B600" s="24"/>
      <c r="C600" s="87" t="s">
        <v>79</v>
      </c>
      <c r="D600" s="87"/>
      <c r="E600" s="87"/>
      <c r="F600" s="49"/>
      <c r="G600" s="49"/>
      <c r="H600" s="49"/>
      <c r="I600" s="49"/>
      <c r="J600" s="50"/>
      <c r="K600" s="49"/>
      <c r="L600" s="50">
        <v>1013.08</v>
      </c>
      <c r="M600" s="53"/>
      <c r="N600" s="48">
        <v>11952</v>
      </c>
      <c r="T600" s="43"/>
      <c r="U600" s="26"/>
      <c r="AA600" s="26" t="s">
        <v>79</v>
      </c>
      <c r="AB600" s="26"/>
    </row>
    <row r="601" spans="1:28" s="15" customFormat="1" ht="22.5" x14ac:dyDescent="0.2">
      <c r="A601" s="52" t="s">
        <v>314</v>
      </c>
      <c r="B601" s="51" t="s">
        <v>313</v>
      </c>
      <c r="C601" s="87" t="s">
        <v>311</v>
      </c>
      <c r="D601" s="87"/>
      <c r="E601" s="87"/>
      <c r="F601" s="49" t="s">
        <v>76</v>
      </c>
      <c r="G601" s="49"/>
      <c r="H601" s="49"/>
      <c r="I601" s="49" t="s">
        <v>312</v>
      </c>
      <c r="J601" s="50">
        <v>5590</v>
      </c>
      <c r="K601" s="49"/>
      <c r="L601" s="50">
        <v>13.42</v>
      </c>
      <c r="M601" s="49" t="s">
        <v>74</v>
      </c>
      <c r="N601" s="48">
        <v>58</v>
      </c>
      <c r="T601" s="43"/>
      <c r="U601" s="26" t="s">
        <v>311</v>
      </c>
      <c r="AA601" s="26"/>
      <c r="AB601" s="26"/>
    </row>
    <row r="602" spans="1:28" s="15" customFormat="1" ht="12" x14ac:dyDescent="0.2">
      <c r="A602" s="52" t="s">
        <v>310</v>
      </c>
      <c r="B602" s="51" t="s">
        <v>309</v>
      </c>
      <c r="C602" s="87" t="s">
        <v>306</v>
      </c>
      <c r="D602" s="87"/>
      <c r="E602" s="87"/>
      <c r="F602" s="49" t="s">
        <v>308</v>
      </c>
      <c r="G602" s="49"/>
      <c r="H602" s="49"/>
      <c r="I602" s="49" t="s">
        <v>307</v>
      </c>
      <c r="J602" s="50">
        <v>571</v>
      </c>
      <c r="K602" s="49"/>
      <c r="L602" s="50">
        <v>23.41</v>
      </c>
      <c r="M602" s="49" t="s">
        <v>74</v>
      </c>
      <c r="N602" s="48">
        <v>101</v>
      </c>
      <c r="T602" s="43"/>
      <c r="U602" s="26" t="s">
        <v>306</v>
      </c>
      <c r="AA602" s="26"/>
      <c r="AB602" s="26"/>
    </row>
    <row r="603" spans="1:28" s="15" customFormat="1" ht="22.5" x14ac:dyDescent="0.2">
      <c r="A603" s="52" t="s">
        <v>305</v>
      </c>
      <c r="B603" s="51" t="s">
        <v>244</v>
      </c>
      <c r="C603" s="87" t="s">
        <v>246</v>
      </c>
      <c r="D603" s="87"/>
      <c r="E603" s="87"/>
      <c r="F603" s="49" t="s">
        <v>304</v>
      </c>
      <c r="G603" s="49"/>
      <c r="H603" s="49"/>
      <c r="I603" s="49" t="s">
        <v>99</v>
      </c>
      <c r="J603" s="50">
        <v>11490</v>
      </c>
      <c r="K603" s="49" t="s">
        <v>200</v>
      </c>
      <c r="L603" s="50">
        <v>2792.82</v>
      </c>
      <c r="M603" s="49" t="s">
        <v>74</v>
      </c>
      <c r="N603" s="48">
        <v>12065</v>
      </c>
      <c r="T603" s="43"/>
      <c r="U603" s="26" t="s">
        <v>246</v>
      </c>
      <c r="AA603" s="26"/>
      <c r="AB603" s="26"/>
    </row>
    <row r="604" spans="1:28" s="15" customFormat="1" ht="12" x14ac:dyDescent="0.2">
      <c r="A604" s="60"/>
      <c r="B604" s="30"/>
      <c r="C604" s="84" t="s">
        <v>198</v>
      </c>
      <c r="D604" s="84"/>
      <c r="E604" s="84"/>
      <c r="F604" s="84"/>
      <c r="G604" s="84"/>
      <c r="H604" s="84"/>
      <c r="I604" s="84"/>
      <c r="J604" s="84"/>
      <c r="K604" s="84"/>
      <c r="L604" s="84"/>
      <c r="M604" s="84"/>
      <c r="N604" s="92"/>
      <c r="T604" s="43"/>
      <c r="U604" s="26"/>
      <c r="W604" s="16" t="s">
        <v>198</v>
      </c>
      <c r="AA604" s="26"/>
      <c r="AB604" s="26"/>
    </row>
    <row r="605" spans="1:28" s="15" customFormat="1" ht="22.5" x14ac:dyDescent="0.2">
      <c r="A605" s="52" t="s">
        <v>303</v>
      </c>
      <c r="B605" s="51" t="s">
        <v>244</v>
      </c>
      <c r="C605" s="87" t="s">
        <v>242</v>
      </c>
      <c r="D605" s="87"/>
      <c r="E605" s="87"/>
      <c r="F605" s="49" t="s">
        <v>243</v>
      </c>
      <c r="G605" s="49"/>
      <c r="H605" s="49"/>
      <c r="I605" s="49" t="s">
        <v>99</v>
      </c>
      <c r="J605" s="50">
        <v>5880</v>
      </c>
      <c r="K605" s="49" t="s">
        <v>200</v>
      </c>
      <c r="L605" s="50">
        <v>1429.17</v>
      </c>
      <c r="M605" s="49" t="s">
        <v>74</v>
      </c>
      <c r="N605" s="48">
        <v>6174</v>
      </c>
      <c r="T605" s="43"/>
      <c r="U605" s="26" t="s">
        <v>242</v>
      </c>
      <c r="AA605" s="26"/>
      <c r="AB605" s="26"/>
    </row>
    <row r="606" spans="1:28" s="15" customFormat="1" ht="12" x14ac:dyDescent="0.2">
      <c r="A606" s="60"/>
      <c r="B606" s="30"/>
      <c r="C606" s="84" t="s">
        <v>198</v>
      </c>
      <c r="D606" s="84"/>
      <c r="E606" s="84"/>
      <c r="F606" s="84"/>
      <c r="G606" s="84"/>
      <c r="H606" s="84"/>
      <c r="I606" s="84"/>
      <c r="J606" s="84"/>
      <c r="K606" s="84"/>
      <c r="L606" s="84"/>
      <c r="M606" s="84"/>
      <c r="N606" s="92"/>
      <c r="T606" s="43"/>
      <c r="U606" s="26"/>
      <c r="W606" s="16" t="s">
        <v>198</v>
      </c>
      <c r="AA606" s="26"/>
      <c r="AB606" s="26"/>
    </row>
    <row r="607" spans="1:28" s="15" customFormat="1" ht="33.75" x14ac:dyDescent="0.2">
      <c r="A607" s="52" t="s">
        <v>302</v>
      </c>
      <c r="B607" s="51" t="s">
        <v>301</v>
      </c>
      <c r="C607" s="87" t="s">
        <v>298</v>
      </c>
      <c r="D607" s="87"/>
      <c r="E607" s="87"/>
      <c r="F607" s="49" t="s">
        <v>300</v>
      </c>
      <c r="G607" s="49"/>
      <c r="H607" s="49"/>
      <c r="I607" s="49" t="s">
        <v>299</v>
      </c>
      <c r="J607" s="50"/>
      <c r="K607" s="49"/>
      <c r="L607" s="50"/>
      <c r="M607" s="49"/>
      <c r="N607" s="48"/>
      <c r="T607" s="43"/>
      <c r="U607" s="26" t="s">
        <v>298</v>
      </c>
      <c r="AA607" s="26"/>
      <c r="AB607" s="26"/>
    </row>
    <row r="608" spans="1:28" s="15" customFormat="1" ht="12" x14ac:dyDescent="0.2">
      <c r="A608" s="47"/>
      <c r="B608" s="46"/>
      <c r="C608" s="84" t="s">
        <v>297</v>
      </c>
      <c r="D608" s="84"/>
      <c r="E608" s="84"/>
      <c r="F608" s="84"/>
      <c r="G608" s="84"/>
      <c r="H608" s="84"/>
      <c r="I608" s="84"/>
      <c r="J608" s="84"/>
      <c r="K608" s="84"/>
      <c r="L608" s="84"/>
      <c r="M608" s="84"/>
      <c r="N608" s="92"/>
      <c r="T608" s="43"/>
      <c r="U608" s="26"/>
      <c r="V608" s="16" t="s">
        <v>297</v>
      </c>
      <c r="AA608" s="26"/>
      <c r="AB608" s="26"/>
    </row>
    <row r="609" spans="1:28" s="15" customFormat="1" ht="22.5" x14ac:dyDescent="0.2">
      <c r="A609" s="60"/>
      <c r="B609" s="30" t="s">
        <v>101</v>
      </c>
      <c r="C609" s="84" t="s">
        <v>100</v>
      </c>
      <c r="D609" s="84"/>
      <c r="E609" s="84"/>
      <c r="F609" s="84"/>
      <c r="G609" s="84"/>
      <c r="H609" s="84"/>
      <c r="I609" s="84"/>
      <c r="J609" s="84"/>
      <c r="K609" s="84"/>
      <c r="L609" s="84"/>
      <c r="M609" s="84"/>
      <c r="N609" s="92"/>
      <c r="T609" s="43"/>
      <c r="U609" s="26"/>
      <c r="W609" s="16" t="s">
        <v>100</v>
      </c>
      <c r="AA609" s="26"/>
      <c r="AB609" s="26"/>
    </row>
    <row r="610" spans="1:28" s="15" customFormat="1" ht="12" x14ac:dyDescent="0.2">
      <c r="A610" s="57"/>
      <c r="B610" s="30" t="s">
        <v>99</v>
      </c>
      <c r="C610" s="84" t="s">
        <v>97</v>
      </c>
      <c r="D610" s="84"/>
      <c r="E610" s="84"/>
      <c r="F610" s="44"/>
      <c r="G610" s="44"/>
      <c r="H610" s="44"/>
      <c r="I610" s="44"/>
      <c r="J610" s="56">
        <v>71.260000000000005</v>
      </c>
      <c r="K610" s="44" t="s">
        <v>111</v>
      </c>
      <c r="L610" s="56">
        <v>8.19</v>
      </c>
      <c r="M610" s="44" t="s">
        <v>98</v>
      </c>
      <c r="N610" s="55">
        <v>146</v>
      </c>
      <c r="T610" s="43"/>
      <c r="U610" s="26"/>
      <c r="X610" s="16" t="s">
        <v>97</v>
      </c>
      <c r="AA610" s="26"/>
      <c r="AB610" s="26"/>
    </row>
    <row r="611" spans="1:28" s="15" customFormat="1" ht="12" x14ac:dyDescent="0.2">
      <c r="A611" s="57"/>
      <c r="B611" s="30" t="s">
        <v>119</v>
      </c>
      <c r="C611" s="84" t="s">
        <v>117</v>
      </c>
      <c r="D611" s="84"/>
      <c r="E611" s="84"/>
      <c r="F611" s="44"/>
      <c r="G611" s="44"/>
      <c r="H611" s="44"/>
      <c r="I611" s="44"/>
      <c r="J611" s="56">
        <v>53.88</v>
      </c>
      <c r="K611" s="44" t="s">
        <v>111</v>
      </c>
      <c r="L611" s="56">
        <v>6.2</v>
      </c>
      <c r="M611" s="44" t="s">
        <v>118</v>
      </c>
      <c r="N611" s="55">
        <v>50</v>
      </c>
      <c r="T611" s="43"/>
      <c r="U611" s="26"/>
      <c r="X611" s="16" t="s">
        <v>117</v>
      </c>
      <c r="AA611" s="26"/>
      <c r="AB611" s="26"/>
    </row>
    <row r="612" spans="1:28" s="15" customFormat="1" ht="12" x14ac:dyDescent="0.2">
      <c r="A612" s="57"/>
      <c r="B612" s="30" t="s">
        <v>116</v>
      </c>
      <c r="C612" s="84" t="s">
        <v>115</v>
      </c>
      <c r="D612" s="84"/>
      <c r="E612" s="84"/>
      <c r="F612" s="44"/>
      <c r="G612" s="44"/>
      <c r="H612" s="44"/>
      <c r="I612" s="44"/>
      <c r="J612" s="56">
        <v>3.27</v>
      </c>
      <c r="K612" s="44" t="s">
        <v>111</v>
      </c>
      <c r="L612" s="56">
        <v>0.38</v>
      </c>
      <c r="M612" s="44" t="s">
        <v>98</v>
      </c>
      <c r="N612" s="55">
        <v>7</v>
      </c>
      <c r="T612" s="43"/>
      <c r="U612" s="26"/>
      <c r="X612" s="16" t="s">
        <v>115</v>
      </c>
      <c r="AA612" s="26"/>
      <c r="AB612" s="26"/>
    </row>
    <row r="613" spans="1:28" s="15" customFormat="1" ht="12" x14ac:dyDescent="0.2">
      <c r="A613" s="57"/>
      <c r="B613" s="30" t="s">
        <v>96</v>
      </c>
      <c r="C613" s="84" t="s">
        <v>94</v>
      </c>
      <c r="D613" s="84"/>
      <c r="E613" s="84"/>
      <c r="F613" s="44"/>
      <c r="G613" s="44"/>
      <c r="H613" s="44"/>
      <c r="I613" s="44"/>
      <c r="J613" s="56">
        <v>57.92</v>
      </c>
      <c r="K613" s="44"/>
      <c r="L613" s="56">
        <v>5.79</v>
      </c>
      <c r="M613" s="44" t="s">
        <v>74</v>
      </c>
      <c r="N613" s="55">
        <v>25</v>
      </c>
      <c r="T613" s="43"/>
      <c r="U613" s="26"/>
      <c r="X613" s="16" t="s">
        <v>94</v>
      </c>
      <c r="AA613" s="26"/>
      <c r="AB613" s="26"/>
    </row>
    <row r="614" spans="1:28" s="15" customFormat="1" ht="12" x14ac:dyDescent="0.2">
      <c r="A614" s="57"/>
      <c r="B614" s="30"/>
      <c r="C614" s="84" t="s">
        <v>89</v>
      </c>
      <c r="D614" s="84"/>
      <c r="E614" s="84"/>
      <c r="F614" s="44" t="s">
        <v>93</v>
      </c>
      <c r="G614" s="44" t="s">
        <v>296</v>
      </c>
      <c r="H614" s="44" t="s">
        <v>111</v>
      </c>
      <c r="I614" s="44" t="s">
        <v>295</v>
      </c>
      <c r="J614" s="56"/>
      <c r="K614" s="44"/>
      <c r="L614" s="56"/>
      <c r="M614" s="44"/>
      <c r="N614" s="55"/>
      <c r="T614" s="43"/>
      <c r="U614" s="26"/>
      <c r="Y614" s="16" t="s">
        <v>89</v>
      </c>
      <c r="AA614" s="26"/>
      <c r="AB614" s="26"/>
    </row>
    <row r="615" spans="1:28" s="15" customFormat="1" ht="12" x14ac:dyDescent="0.2">
      <c r="A615" s="57"/>
      <c r="B615" s="30"/>
      <c r="C615" s="84" t="s">
        <v>109</v>
      </c>
      <c r="D615" s="84"/>
      <c r="E615" s="84"/>
      <c r="F615" s="44" t="s">
        <v>93</v>
      </c>
      <c r="G615" s="44" t="s">
        <v>294</v>
      </c>
      <c r="H615" s="44" t="s">
        <v>111</v>
      </c>
      <c r="I615" s="44" t="s">
        <v>293</v>
      </c>
      <c r="J615" s="56"/>
      <c r="K615" s="44"/>
      <c r="L615" s="56"/>
      <c r="M615" s="44"/>
      <c r="N615" s="55"/>
      <c r="T615" s="43"/>
      <c r="U615" s="26"/>
      <c r="Y615" s="16" t="s">
        <v>109</v>
      </c>
      <c r="AA615" s="26"/>
      <c r="AB615" s="26"/>
    </row>
    <row r="616" spans="1:28" s="15" customFormat="1" ht="12" x14ac:dyDescent="0.2">
      <c r="A616" s="57"/>
      <c r="B616" s="30"/>
      <c r="C616" s="88" t="s">
        <v>88</v>
      </c>
      <c r="D616" s="88"/>
      <c r="E616" s="88"/>
      <c r="F616" s="53"/>
      <c r="G616" s="53"/>
      <c r="H616" s="53"/>
      <c r="I616" s="53"/>
      <c r="J616" s="59">
        <v>183.06</v>
      </c>
      <c r="K616" s="53"/>
      <c r="L616" s="59">
        <v>20.18</v>
      </c>
      <c r="M616" s="53"/>
      <c r="N616" s="58"/>
      <c r="T616" s="43"/>
      <c r="U616" s="26"/>
      <c r="Z616" s="16" t="s">
        <v>88</v>
      </c>
      <c r="AA616" s="26"/>
      <c r="AB616" s="26"/>
    </row>
    <row r="617" spans="1:28" s="15" customFormat="1" ht="12" x14ac:dyDescent="0.2">
      <c r="A617" s="57"/>
      <c r="B617" s="30"/>
      <c r="C617" s="84" t="s">
        <v>87</v>
      </c>
      <c r="D617" s="84"/>
      <c r="E617" s="84"/>
      <c r="F617" s="44"/>
      <c r="G617" s="44"/>
      <c r="H617" s="44"/>
      <c r="I617" s="44"/>
      <c r="J617" s="56"/>
      <c r="K617" s="44"/>
      <c r="L617" s="56">
        <v>8.57</v>
      </c>
      <c r="M617" s="44"/>
      <c r="N617" s="55">
        <v>153</v>
      </c>
      <c r="T617" s="43"/>
      <c r="U617" s="26"/>
      <c r="Y617" s="16" t="s">
        <v>87</v>
      </c>
      <c r="AA617" s="26"/>
      <c r="AB617" s="26"/>
    </row>
    <row r="618" spans="1:28" s="15" customFormat="1" ht="33.75" x14ac:dyDescent="0.2">
      <c r="A618" s="57"/>
      <c r="B618" s="30" t="s">
        <v>209</v>
      </c>
      <c r="C618" s="84" t="s">
        <v>208</v>
      </c>
      <c r="D618" s="84"/>
      <c r="E618" s="84"/>
      <c r="F618" s="44" t="s">
        <v>82</v>
      </c>
      <c r="G618" s="44" t="s">
        <v>108</v>
      </c>
      <c r="H618" s="44"/>
      <c r="I618" s="44" t="s">
        <v>108</v>
      </c>
      <c r="J618" s="56"/>
      <c r="K618" s="44"/>
      <c r="L618" s="56">
        <v>8.31</v>
      </c>
      <c r="M618" s="44"/>
      <c r="N618" s="55">
        <v>148</v>
      </c>
      <c r="T618" s="43"/>
      <c r="U618" s="26"/>
      <c r="Y618" s="16" t="s">
        <v>208</v>
      </c>
      <c r="AA618" s="26"/>
      <c r="AB618" s="26"/>
    </row>
    <row r="619" spans="1:28" s="15" customFormat="1" ht="33.75" x14ac:dyDescent="0.2">
      <c r="A619" s="57"/>
      <c r="B619" s="30" t="s">
        <v>207</v>
      </c>
      <c r="C619" s="84" t="s">
        <v>205</v>
      </c>
      <c r="D619" s="84"/>
      <c r="E619" s="84"/>
      <c r="F619" s="44" t="s">
        <v>82</v>
      </c>
      <c r="G619" s="44" t="s">
        <v>206</v>
      </c>
      <c r="H619" s="44"/>
      <c r="I619" s="44" t="s">
        <v>206</v>
      </c>
      <c r="J619" s="56"/>
      <c r="K619" s="44"/>
      <c r="L619" s="56">
        <v>4.37</v>
      </c>
      <c r="M619" s="44"/>
      <c r="N619" s="55">
        <v>78</v>
      </c>
      <c r="T619" s="43"/>
      <c r="U619" s="26"/>
      <c r="Y619" s="16" t="s">
        <v>205</v>
      </c>
      <c r="AA619" s="26"/>
      <c r="AB619" s="26"/>
    </row>
    <row r="620" spans="1:28" s="15" customFormat="1" ht="12" x14ac:dyDescent="0.2">
      <c r="A620" s="54"/>
      <c r="B620" s="24"/>
      <c r="C620" s="87" t="s">
        <v>79</v>
      </c>
      <c r="D620" s="87"/>
      <c r="E620" s="87"/>
      <c r="F620" s="49"/>
      <c r="G620" s="49"/>
      <c r="H620" s="49"/>
      <c r="I620" s="49"/>
      <c r="J620" s="50"/>
      <c r="K620" s="49"/>
      <c r="L620" s="50">
        <v>32.86</v>
      </c>
      <c r="M620" s="53"/>
      <c r="N620" s="48">
        <v>447</v>
      </c>
      <c r="T620" s="43"/>
      <c r="U620" s="26"/>
      <c r="AA620" s="26" t="s">
        <v>79</v>
      </c>
      <c r="AB620" s="26"/>
    </row>
    <row r="621" spans="1:28" s="15" customFormat="1" ht="22.5" x14ac:dyDescent="0.2">
      <c r="A621" s="52" t="s">
        <v>292</v>
      </c>
      <c r="B621" s="51" t="s">
        <v>291</v>
      </c>
      <c r="C621" s="87" t="s">
        <v>290</v>
      </c>
      <c r="D621" s="87"/>
      <c r="E621" s="87"/>
      <c r="F621" s="49" t="s">
        <v>202</v>
      </c>
      <c r="G621" s="49"/>
      <c r="H621" s="49"/>
      <c r="I621" s="49" t="s">
        <v>116</v>
      </c>
      <c r="J621" s="50">
        <v>61.17</v>
      </c>
      <c r="K621" s="49" t="s">
        <v>200</v>
      </c>
      <c r="L621" s="50">
        <v>44.68</v>
      </c>
      <c r="M621" s="49" t="s">
        <v>74</v>
      </c>
      <c r="N621" s="48">
        <v>193</v>
      </c>
      <c r="T621" s="43"/>
      <c r="U621" s="26" t="s">
        <v>290</v>
      </c>
      <c r="AA621" s="26"/>
      <c r="AB621" s="26"/>
    </row>
    <row r="622" spans="1:28" s="15" customFormat="1" ht="12" x14ac:dyDescent="0.2">
      <c r="A622" s="60"/>
      <c r="B622" s="30"/>
      <c r="C622" s="84" t="s">
        <v>198</v>
      </c>
      <c r="D622" s="84"/>
      <c r="E622" s="84"/>
      <c r="F622" s="84"/>
      <c r="G622" s="84"/>
      <c r="H622" s="84"/>
      <c r="I622" s="84"/>
      <c r="J622" s="84"/>
      <c r="K622" s="84"/>
      <c r="L622" s="84"/>
      <c r="M622" s="84"/>
      <c r="N622" s="92"/>
      <c r="T622" s="43"/>
      <c r="U622" s="26"/>
      <c r="W622" s="16" t="s">
        <v>198</v>
      </c>
      <c r="AA622" s="26"/>
      <c r="AB622" s="26"/>
    </row>
    <row r="623" spans="1:28" s="15" customFormat="1" ht="45" x14ac:dyDescent="0.2">
      <c r="A623" s="52" t="s">
        <v>289</v>
      </c>
      <c r="B623" s="51" t="s">
        <v>203</v>
      </c>
      <c r="C623" s="87" t="s">
        <v>287</v>
      </c>
      <c r="D623" s="87"/>
      <c r="E623" s="87"/>
      <c r="F623" s="49" t="s">
        <v>202</v>
      </c>
      <c r="G623" s="49"/>
      <c r="H623" s="49"/>
      <c r="I623" s="49" t="s">
        <v>288</v>
      </c>
      <c r="J623" s="50">
        <v>20.58</v>
      </c>
      <c r="K623" s="49" t="s">
        <v>200</v>
      </c>
      <c r="L623" s="50">
        <v>34.950000000000003</v>
      </c>
      <c r="M623" s="49" t="s">
        <v>74</v>
      </c>
      <c r="N623" s="48">
        <v>151</v>
      </c>
      <c r="T623" s="43"/>
      <c r="U623" s="26" t="s">
        <v>287</v>
      </c>
      <c r="AA623" s="26"/>
      <c r="AB623" s="26"/>
    </row>
    <row r="624" spans="1:28" s="15" customFormat="1" ht="12" x14ac:dyDescent="0.2">
      <c r="A624" s="60"/>
      <c r="B624" s="30"/>
      <c r="C624" s="84" t="s">
        <v>198</v>
      </c>
      <c r="D624" s="84"/>
      <c r="E624" s="84"/>
      <c r="F624" s="84"/>
      <c r="G624" s="84"/>
      <c r="H624" s="84"/>
      <c r="I624" s="84"/>
      <c r="J624" s="84"/>
      <c r="K624" s="84"/>
      <c r="L624" s="84"/>
      <c r="M624" s="84"/>
      <c r="N624" s="92"/>
      <c r="T624" s="43"/>
      <c r="U624" s="26"/>
      <c r="W624" s="16" t="s">
        <v>198</v>
      </c>
      <c r="AA624" s="26"/>
      <c r="AB624" s="26"/>
    </row>
    <row r="625" spans="1:28" s="15" customFormat="1" ht="45" x14ac:dyDescent="0.2">
      <c r="A625" s="52" t="s">
        <v>249</v>
      </c>
      <c r="B625" s="51" t="s">
        <v>286</v>
      </c>
      <c r="C625" s="87" t="s">
        <v>284</v>
      </c>
      <c r="D625" s="87"/>
      <c r="E625" s="87"/>
      <c r="F625" s="49" t="s">
        <v>285</v>
      </c>
      <c r="G625" s="49"/>
      <c r="H625" s="49"/>
      <c r="I625" s="49" t="s">
        <v>193</v>
      </c>
      <c r="J625" s="50"/>
      <c r="K625" s="49"/>
      <c r="L625" s="50"/>
      <c r="M625" s="49"/>
      <c r="N625" s="48"/>
      <c r="T625" s="43"/>
      <c r="U625" s="26" t="s">
        <v>284</v>
      </c>
      <c r="AA625" s="26"/>
      <c r="AB625" s="26"/>
    </row>
    <row r="626" spans="1:28" s="15" customFormat="1" ht="12" x14ac:dyDescent="0.2">
      <c r="A626" s="47"/>
      <c r="B626" s="46"/>
      <c r="C626" s="84" t="s">
        <v>283</v>
      </c>
      <c r="D626" s="84"/>
      <c r="E626" s="84"/>
      <c r="F626" s="84"/>
      <c r="G626" s="84"/>
      <c r="H626" s="84"/>
      <c r="I626" s="84"/>
      <c r="J626" s="84"/>
      <c r="K626" s="84"/>
      <c r="L626" s="84"/>
      <c r="M626" s="84"/>
      <c r="N626" s="92"/>
      <c r="T626" s="43"/>
      <c r="U626" s="26"/>
      <c r="V626" s="16" t="s">
        <v>283</v>
      </c>
      <c r="AA626" s="26"/>
      <c r="AB626" s="26"/>
    </row>
    <row r="627" spans="1:28" s="15" customFormat="1" ht="22.5" x14ac:dyDescent="0.2">
      <c r="A627" s="60"/>
      <c r="B627" s="30" t="s">
        <v>101</v>
      </c>
      <c r="C627" s="84" t="s">
        <v>100</v>
      </c>
      <c r="D627" s="84"/>
      <c r="E627" s="84"/>
      <c r="F627" s="84"/>
      <c r="G627" s="84"/>
      <c r="H627" s="84"/>
      <c r="I627" s="84"/>
      <c r="J627" s="84"/>
      <c r="K627" s="84"/>
      <c r="L627" s="84"/>
      <c r="M627" s="84"/>
      <c r="N627" s="92"/>
      <c r="T627" s="43"/>
      <c r="U627" s="26"/>
      <c r="W627" s="16" t="s">
        <v>100</v>
      </c>
      <c r="AA627" s="26"/>
      <c r="AB627" s="26"/>
    </row>
    <row r="628" spans="1:28" s="15" customFormat="1" ht="12" x14ac:dyDescent="0.2">
      <c r="A628" s="57"/>
      <c r="B628" s="30" t="s">
        <v>99</v>
      </c>
      <c r="C628" s="84" t="s">
        <v>97</v>
      </c>
      <c r="D628" s="84"/>
      <c r="E628" s="84"/>
      <c r="F628" s="44"/>
      <c r="G628" s="44"/>
      <c r="H628" s="44"/>
      <c r="I628" s="44"/>
      <c r="J628" s="56">
        <v>790.4</v>
      </c>
      <c r="K628" s="44" t="s">
        <v>111</v>
      </c>
      <c r="L628" s="56">
        <v>36.36</v>
      </c>
      <c r="M628" s="44" t="s">
        <v>98</v>
      </c>
      <c r="N628" s="55">
        <v>648</v>
      </c>
      <c r="T628" s="43"/>
      <c r="U628" s="26"/>
      <c r="X628" s="16" t="s">
        <v>97</v>
      </c>
      <c r="AA628" s="26"/>
      <c r="AB628" s="26"/>
    </row>
    <row r="629" spans="1:28" s="15" customFormat="1" ht="12" x14ac:dyDescent="0.2">
      <c r="A629" s="57"/>
      <c r="B629" s="30" t="s">
        <v>119</v>
      </c>
      <c r="C629" s="84" t="s">
        <v>117</v>
      </c>
      <c r="D629" s="84"/>
      <c r="E629" s="84"/>
      <c r="F629" s="44"/>
      <c r="G629" s="44"/>
      <c r="H629" s="44"/>
      <c r="I629" s="44"/>
      <c r="J629" s="56">
        <v>5329.56</v>
      </c>
      <c r="K629" s="44" t="s">
        <v>111</v>
      </c>
      <c r="L629" s="56">
        <v>245.16</v>
      </c>
      <c r="M629" s="44" t="s">
        <v>118</v>
      </c>
      <c r="N629" s="55">
        <v>1978</v>
      </c>
      <c r="T629" s="43"/>
      <c r="U629" s="26"/>
      <c r="X629" s="16" t="s">
        <v>117</v>
      </c>
      <c r="AA629" s="26"/>
      <c r="AB629" s="26"/>
    </row>
    <row r="630" spans="1:28" s="15" customFormat="1" ht="12" x14ac:dyDescent="0.2">
      <c r="A630" s="57"/>
      <c r="B630" s="30" t="s">
        <v>116</v>
      </c>
      <c r="C630" s="84" t="s">
        <v>115</v>
      </c>
      <c r="D630" s="84"/>
      <c r="E630" s="84"/>
      <c r="F630" s="44"/>
      <c r="G630" s="44"/>
      <c r="H630" s="44"/>
      <c r="I630" s="44"/>
      <c r="J630" s="56">
        <v>539.87</v>
      </c>
      <c r="K630" s="44" t="s">
        <v>111</v>
      </c>
      <c r="L630" s="56">
        <v>24.83</v>
      </c>
      <c r="M630" s="44" t="s">
        <v>98</v>
      </c>
      <c r="N630" s="55">
        <v>443</v>
      </c>
      <c r="T630" s="43"/>
      <c r="U630" s="26"/>
      <c r="X630" s="16" t="s">
        <v>115</v>
      </c>
      <c r="AA630" s="26"/>
      <c r="AB630" s="26"/>
    </row>
    <row r="631" spans="1:28" s="15" customFormat="1" ht="12" x14ac:dyDescent="0.2">
      <c r="A631" s="57"/>
      <c r="B631" s="30" t="s">
        <v>96</v>
      </c>
      <c r="C631" s="84" t="s">
        <v>94</v>
      </c>
      <c r="D631" s="84"/>
      <c r="E631" s="84"/>
      <c r="F631" s="44"/>
      <c r="G631" s="44"/>
      <c r="H631" s="44"/>
      <c r="I631" s="44"/>
      <c r="J631" s="56">
        <v>1497.52</v>
      </c>
      <c r="K631" s="44"/>
      <c r="L631" s="56">
        <v>59.9</v>
      </c>
      <c r="M631" s="44" t="s">
        <v>74</v>
      </c>
      <c r="N631" s="55">
        <v>259</v>
      </c>
      <c r="T631" s="43"/>
      <c r="U631" s="26"/>
      <c r="X631" s="16" t="s">
        <v>94</v>
      </c>
      <c r="AA631" s="26"/>
      <c r="AB631" s="26"/>
    </row>
    <row r="632" spans="1:28" s="15" customFormat="1" ht="12" x14ac:dyDescent="0.2">
      <c r="A632" s="57"/>
      <c r="B632" s="30"/>
      <c r="C632" s="84" t="s">
        <v>89</v>
      </c>
      <c r="D632" s="84"/>
      <c r="E632" s="84"/>
      <c r="F632" s="44" t="s">
        <v>93</v>
      </c>
      <c r="G632" s="44" t="s">
        <v>282</v>
      </c>
      <c r="H632" s="44" t="s">
        <v>111</v>
      </c>
      <c r="I632" s="44" t="s">
        <v>281</v>
      </c>
      <c r="J632" s="56"/>
      <c r="K632" s="44"/>
      <c r="L632" s="56"/>
      <c r="M632" s="44"/>
      <c r="N632" s="55"/>
      <c r="T632" s="43"/>
      <c r="U632" s="26"/>
      <c r="Y632" s="16" t="s">
        <v>89</v>
      </c>
      <c r="AA632" s="26"/>
      <c r="AB632" s="26"/>
    </row>
    <row r="633" spans="1:28" s="15" customFormat="1" ht="12" x14ac:dyDescent="0.2">
      <c r="A633" s="57"/>
      <c r="B633" s="30"/>
      <c r="C633" s="84" t="s">
        <v>109</v>
      </c>
      <c r="D633" s="84"/>
      <c r="E633" s="84"/>
      <c r="F633" s="44" t="s">
        <v>93</v>
      </c>
      <c r="G633" s="44" t="s">
        <v>280</v>
      </c>
      <c r="H633" s="44" t="s">
        <v>111</v>
      </c>
      <c r="I633" s="44" t="s">
        <v>279</v>
      </c>
      <c r="J633" s="56"/>
      <c r="K633" s="44"/>
      <c r="L633" s="56"/>
      <c r="M633" s="44"/>
      <c r="N633" s="55"/>
      <c r="T633" s="43"/>
      <c r="U633" s="26"/>
      <c r="Y633" s="16" t="s">
        <v>109</v>
      </c>
      <c r="AA633" s="26"/>
      <c r="AB633" s="26"/>
    </row>
    <row r="634" spans="1:28" s="15" customFormat="1" ht="12" x14ac:dyDescent="0.2">
      <c r="A634" s="57"/>
      <c r="B634" s="30"/>
      <c r="C634" s="88" t="s">
        <v>88</v>
      </c>
      <c r="D634" s="88"/>
      <c r="E634" s="88"/>
      <c r="F634" s="53"/>
      <c r="G634" s="53"/>
      <c r="H634" s="53"/>
      <c r="I634" s="53"/>
      <c r="J634" s="59">
        <v>7617.48</v>
      </c>
      <c r="K634" s="53"/>
      <c r="L634" s="59">
        <v>341.42</v>
      </c>
      <c r="M634" s="53"/>
      <c r="N634" s="58"/>
      <c r="T634" s="43"/>
      <c r="U634" s="26"/>
      <c r="Z634" s="16" t="s">
        <v>88</v>
      </c>
      <c r="AA634" s="26"/>
      <c r="AB634" s="26"/>
    </row>
    <row r="635" spans="1:28" s="15" customFormat="1" ht="12" x14ac:dyDescent="0.2">
      <c r="A635" s="57"/>
      <c r="B635" s="30"/>
      <c r="C635" s="84" t="s">
        <v>87</v>
      </c>
      <c r="D635" s="84"/>
      <c r="E635" s="84"/>
      <c r="F635" s="44"/>
      <c r="G635" s="44"/>
      <c r="H635" s="44"/>
      <c r="I635" s="44"/>
      <c r="J635" s="56"/>
      <c r="K635" s="44"/>
      <c r="L635" s="56">
        <v>61.19</v>
      </c>
      <c r="M635" s="44"/>
      <c r="N635" s="55">
        <v>1091</v>
      </c>
      <c r="T635" s="43"/>
      <c r="U635" s="26"/>
      <c r="Y635" s="16" t="s">
        <v>87</v>
      </c>
      <c r="AA635" s="26"/>
      <c r="AB635" s="26"/>
    </row>
    <row r="636" spans="1:28" s="15" customFormat="1" ht="33.75" x14ac:dyDescent="0.2">
      <c r="A636" s="57"/>
      <c r="B636" s="30" t="s">
        <v>278</v>
      </c>
      <c r="C636" s="84" t="s">
        <v>276</v>
      </c>
      <c r="D636" s="84"/>
      <c r="E636" s="84"/>
      <c r="F636" s="44" t="s">
        <v>82</v>
      </c>
      <c r="G636" s="44" t="s">
        <v>277</v>
      </c>
      <c r="H636" s="44"/>
      <c r="I636" s="44" t="s">
        <v>277</v>
      </c>
      <c r="J636" s="56"/>
      <c r="K636" s="44"/>
      <c r="L636" s="56">
        <v>64.86</v>
      </c>
      <c r="M636" s="44"/>
      <c r="N636" s="55">
        <v>1156</v>
      </c>
      <c r="T636" s="43"/>
      <c r="U636" s="26"/>
      <c r="Y636" s="16" t="s">
        <v>276</v>
      </c>
      <c r="AA636" s="26"/>
      <c r="AB636" s="26"/>
    </row>
    <row r="637" spans="1:28" s="15" customFormat="1" ht="33.75" x14ac:dyDescent="0.2">
      <c r="A637" s="57"/>
      <c r="B637" s="30" t="s">
        <v>275</v>
      </c>
      <c r="C637" s="84" t="s">
        <v>273</v>
      </c>
      <c r="D637" s="84"/>
      <c r="E637" s="84"/>
      <c r="F637" s="44" t="s">
        <v>82</v>
      </c>
      <c r="G637" s="44" t="s">
        <v>274</v>
      </c>
      <c r="H637" s="44"/>
      <c r="I637" s="44" t="s">
        <v>274</v>
      </c>
      <c r="J637" s="56"/>
      <c r="K637" s="44"/>
      <c r="L637" s="56">
        <v>27.54</v>
      </c>
      <c r="M637" s="44"/>
      <c r="N637" s="55">
        <v>491</v>
      </c>
      <c r="T637" s="43"/>
      <c r="U637" s="26"/>
      <c r="Y637" s="16" t="s">
        <v>273</v>
      </c>
      <c r="AA637" s="26"/>
      <c r="AB637" s="26"/>
    </row>
    <row r="638" spans="1:28" s="15" customFormat="1" ht="12" x14ac:dyDescent="0.2">
      <c r="A638" s="54"/>
      <c r="B638" s="24"/>
      <c r="C638" s="87" t="s">
        <v>79</v>
      </c>
      <c r="D638" s="87"/>
      <c r="E638" s="87"/>
      <c r="F638" s="49"/>
      <c r="G638" s="49"/>
      <c r="H638" s="49"/>
      <c r="I638" s="49"/>
      <c r="J638" s="50"/>
      <c r="K638" s="49"/>
      <c r="L638" s="50">
        <v>433.82</v>
      </c>
      <c r="M638" s="53"/>
      <c r="N638" s="48">
        <v>4532</v>
      </c>
      <c r="T638" s="43"/>
      <c r="U638" s="26"/>
      <c r="AA638" s="26" t="s">
        <v>79</v>
      </c>
      <c r="AB638" s="26"/>
    </row>
    <row r="639" spans="1:28" s="15" customFormat="1" ht="33.75" x14ac:dyDescent="0.2">
      <c r="A639" s="52" t="s">
        <v>272</v>
      </c>
      <c r="B639" s="51" t="s">
        <v>271</v>
      </c>
      <c r="C639" s="87" t="s">
        <v>268</v>
      </c>
      <c r="D639" s="87"/>
      <c r="E639" s="87"/>
      <c r="F639" s="49" t="s">
        <v>270</v>
      </c>
      <c r="G639" s="49"/>
      <c r="H639" s="49"/>
      <c r="I639" s="49" t="s">
        <v>269</v>
      </c>
      <c r="J639" s="50"/>
      <c r="K639" s="49"/>
      <c r="L639" s="50"/>
      <c r="M639" s="49"/>
      <c r="N639" s="48"/>
      <c r="T639" s="43"/>
      <c r="U639" s="26" t="s">
        <v>268</v>
      </c>
      <c r="AA639" s="26"/>
      <c r="AB639" s="26"/>
    </row>
    <row r="640" spans="1:28" s="15" customFormat="1" ht="12" x14ac:dyDescent="0.2">
      <c r="A640" s="47"/>
      <c r="B640" s="46"/>
      <c r="C640" s="84" t="s">
        <v>267</v>
      </c>
      <c r="D640" s="84"/>
      <c r="E640" s="84"/>
      <c r="F640" s="84"/>
      <c r="G640" s="84"/>
      <c r="H640" s="84"/>
      <c r="I640" s="84"/>
      <c r="J640" s="84"/>
      <c r="K640" s="84"/>
      <c r="L640" s="84"/>
      <c r="M640" s="84"/>
      <c r="N640" s="92"/>
      <c r="T640" s="43"/>
      <c r="U640" s="26"/>
      <c r="V640" s="16" t="s">
        <v>267</v>
      </c>
      <c r="AA640" s="26"/>
      <c r="AB640" s="26"/>
    </row>
    <row r="641" spans="1:28" s="15" customFormat="1" ht="22.5" x14ac:dyDescent="0.2">
      <c r="A641" s="60"/>
      <c r="B641" s="30" t="s">
        <v>101</v>
      </c>
      <c r="C641" s="84" t="s">
        <v>100</v>
      </c>
      <c r="D641" s="84"/>
      <c r="E641" s="84"/>
      <c r="F641" s="84"/>
      <c r="G641" s="84"/>
      <c r="H641" s="84"/>
      <c r="I641" s="84"/>
      <c r="J641" s="84"/>
      <c r="K641" s="84"/>
      <c r="L641" s="84"/>
      <c r="M641" s="84"/>
      <c r="N641" s="92"/>
      <c r="T641" s="43"/>
      <c r="U641" s="26"/>
      <c r="W641" s="16" t="s">
        <v>100</v>
      </c>
      <c r="AA641" s="26"/>
      <c r="AB641" s="26"/>
    </row>
    <row r="642" spans="1:28" s="15" customFormat="1" ht="12" x14ac:dyDescent="0.2">
      <c r="A642" s="57"/>
      <c r="B642" s="30" t="s">
        <v>99</v>
      </c>
      <c r="C642" s="84" t="s">
        <v>97</v>
      </c>
      <c r="D642" s="84"/>
      <c r="E642" s="84"/>
      <c r="F642" s="44"/>
      <c r="G642" s="44"/>
      <c r="H642" s="44"/>
      <c r="I642" s="44"/>
      <c r="J642" s="56">
        <v>98.57</v>
      </c>
      <c r="K642" s="44" t="s">
        <v>111</v>
      </c>
      <c r="L642" s="56">
        <v>45.34</v>
      </c>
      <c r="M642" s="44" t="s">
        <v>98</v>
      </c>
      <c r="N642" s="55">
        <v>808</v>
      </c>
      <c r="T642" s="43"/>
      <c r="U642" s="26"/>
      <c r="X642" s="16" t="s">
        <v>97</v>
      </c>
      <c r="AA642" s="26"/>
      <c r="AB642" s="26"/>
    </row>
    <row r="643" spans="1:28" s="15" customFormat="1" ht="12" x14ac:dyDescent="0.2">
      <c r="A643" s="57"/>
      <c r="B643" s="30" t="s">
        <v>119</v>
      </c>
      <c r="C643" s="84" t="s">
        <v>117</v>
      </c>
      <c r="D643" s="84"/>
      <c r="E643" s="84"/>
      <c r="F643" s="44"/>
      <c r="G643" s="44"/>
      <c r="H643" s="44"/>
      <c r="I643" s="44"/>
      <c r="J643" s="56">
        <v>53.13</v>
      </c>
      <c r="K643" s="44" t="s">
        <v>111</v>
      </c>
      <c r="L643" s="56">
        <v>24.44</v>
      </c>
      <c r="M643" s="44" t="s">
        <v>118</v>
      </c>
      <c r="N643" s="55">
        <v>197</v>
      </c>
      <c r="T643" s="43"/>
      <c r="U643" s="26"/>
      <c r="X643" s="16" t="s">
        <v>117</v>
      </c>
      <c r="AA643" s="26"/>
      <c r="AB643" s="26"/>
    </row>
    <row r="644" spans="1:28" s="15" customFormat="1" ht="12" x14ac:dyDescent="0.2">
      <c r="A644" s="57"/>
      <c r="B644" s="30" t="s">
        <v>116</v>
      </c>
      <c r="C644" s="84" t="s">
        <v>115</v>
      </c>
      <c r="D644" s="84"/>
      <c r="E644" s="84"/>
      <c r="F644" s="44"/>
      <c r="G644" s="44"/>
      <c r="H644" s="44"/>
      <c r="I644" s="44"/>
      <c r="J644" s="56">
        <v>2.29</v>
      </c>
      <c r="K644" s="44" t="s">
        <v>111</v>
      </c>
      <c r="L644" s="56">
        <v>1.05</v>
      </c>
      <c r="M644" s="44" t="s">
        <v>98</v>
      </c>
      <c r="N644" s="55">
        <v>19</v>
      </c>
      <c r="T644" s="43"/>
      <c r="U644" s="26"/>
      <c r="X644" s="16" t="s">
        <v>115</v>
      </c>
      <c r="AA644" s="26"/>
      <c r="AB644" s="26"/>
    </row>
    <row r="645" spans="1:28" s="15" customFormat="1" ht="12" x14ac:dyDescent="0.2">
      <c r="A645" s="57"/>
      <c r="B645" s="30" t="s">
        <v>96</v>
      </c>
      <c r="C645" s="84" t="s">
        <v>94</v>
      </c>
      <c r="D645" s="84"/>
      <c r="E645" s="84"/>
      <c r="F645" s="44"/>
      <c r="G645" s="44"/>
      <c r="H645" s="44"/>
      <c r="I645" s="44"/>
      <c r="J645" s="56">
        <v>44.24</v>
      </c>
      <c r="K645" s="44"/>
      <c r="L645" s="56">
        <v>17.7</v>
      </c>
      <c r="M645" s="44" t="s">
        <v>74</v>
      </c>
      <c r="N645" s="55">
        <v>76</v>
      </c>
      <c r="T645" s="43"/>
      <c r="U645" s="26"/>
      <c r="X645" s="16" t="s">
        <v>94</v>
      </c>
      <c r="AA645" s="26"/>
      <c r="AB645" s="26"/>
    </row>
    <row r="646" spans="1:28" s="15" customFormat="1" ht="12" x14ac:dyDescent="0.2">
      <c r="A646" s="57"/>
      <c r="B646" s="30"/>
      <c r="C646" s="84" t="s">
        <v>89</v>
      </c>
      <c r="D646" s="84"/>
      <c r="E646" s="84"/>
      <c r="F646" s="44" t="s">
        <v>93</v>
      </c>
      <c r="G646" s="44" t="s">
        <v>266</v>
      </c>
      <c r="H646" s="44" t="s">
        <v>111</v>
      </c>
      <c r="I646" s="44" t="s">
        <v>265</v>
      </c>
      <c r="J646" s="56"/>
      <c r="K646" s="44"/>
      <c r="L646" s="56"/>
      <c r="M646" s="44"/>
      <c r="N646" s="55"/>
      <c r="T646" s="43"/>
      <c r="U646" s="26"/>
      <c r="Y646" s="16" t="s">
        <v>89</v>
      </c>
      <c r="AA646" s="26"/>
      <c r="AB646" s="26"/>
    </row>
    <row r="647" spans="1:28" s="15" customFormat="1" ht="12" x14ac:dyDescent="0.2">
      <c r="A647" s="57"/>
      <c r="B647" s="30"/>
      <c r="C647" s="84" t="s">
        <v>109</v>
      </c>
      <c r="D647" s="84"/>
      <c r="E647" s="84"/>
      <c r="F647" s="44" t="s">
        <v>93</v>
      </c>
      <c r="G647" s="44" t="s">
        <v>134</v>
      </c>
      <c r="H647" s="44" t="s">
        <v>111</v>
      </c>
      <c r="I647" s="44" t="s">
        <v>264</v>
      </c>
      <c r="J647" s="56"/>
      <c r="K647" s="44"/>
      <c r="L647" s="56"/>
      <c r="M647" s="44"/>
      <c r="N647" s="55"/>
      <c r="T647" s="43"/>
      <c r="U647" s="26"/>
      <c r="Y647" s="16" t="s">
        <v>109</v>
      </c>
      <c r="AA647" s="26"/>
      <c r="AB647" s="26"/>
    </row>
    <row r="648" spans="1:28" s="15" customFormat="1" ht="12" x14ac:dyDescent="0.2">
      <c r="A648" s="57"/>
      <c r="B648" s="30"/>
      <c r="C648" s="88" t="s">
        <v>88</v>
      </c>
      <c r="D648" s="88"/>
      <c r="E648" s="88"/>
      <c r="F648" s="53"/>
      <c r="G648" s="53"/>
      <c r="H648" s="53"/>
      <c r="I648" s="53"/>
      <c r="J648" s="59">
        <v>195.94</v>
      </c>
      <c r="K648" s="53"/>
      <c r="L648" s="59">
        <v>87.48</v>
      </c>
      <c r="M648" s="53"/>
      <c r="N648" s="58"/>
      <c r="T648" s="43"/>
      <c r="U648" s="26"/>
      <c r="Z648" s="16" t="s">
        <v>88</v>
      </c>
      <c r="AA648" s="26"/>
      <c r="AB648" s="26"/>
    </row>
    <row r="649" spans="1:28" s="15" customFormat="1" ht="12" x14ac:dyDescent="0.2">
      <c r="A649" s="57"/>
      <c r="B649" s="30"/>
      <c r="C649" s="84" t="s">
        <v>87</v>
      </c>
      <c r="D649" s="84"/>
      <c r="E649" s="84"/>
      <c r="F649" s="44"/>
      <c r="G649" s="44"/>
      <c r="H649" s="44"/>
      <c r="I649" s="44"/>
      <c r="J649" s="56"/>
      <c r="K649" s="44"/>
      <c r="L649" s="56">
        <v>46.39</v>
      </c>
      <c r="M649" s="44"/>
      <c r="N649" s="55">
        <v>827</v>
      </c>
      <c r="T649" s="43"/>
      <c r="U649" s="26"/>
      <c r="Y649" s="16" t="s">
        <v>87</v>
      </c>
      <c r="AA649" s="26"/>
      <c r="AB649" s="26"/>
    </row>
    <row r="650" spans="1:28" s="15" customFormat="1" ht="33.75" x14ac:dyDescent="0.2">
      <c r="A650" s="57"/>
      <c r="B650" s="30" t="s">
        <v>209</v>
      </c>
      <c r="C650" s="84" t="s">
        <v>208</v>
      </c>
      <c r="D650" s="84"/>
      <c r="E650" s="84"/>
      <c r="F650" s="44" t="s">
        <v>82</v>
      </c>
      <c r="G650" s="44" t="s">
        <v>108</v>
      </c>
      <c r="H650" s="44"/>
      <c r="I650" s="44" t="s">
        <v>108</v>
      </c>
      <c r="J650" s="56"/>
      <c r="K650" s="44"/>
      <c r="L650" s="56">
        <v>45</v>
      </c>
      <c r="M650" s="44"/>
      <c r="N650" s="55">
        <v>802</v>
      </c>
      <c r="T650" s="43"/>
      <c r="U650" s="26"/>
      <c r="Y650" s="16" t="s">
        <v>208</v>
      </c>
      <c r="AA650" s="26"/>
      <c r="AB650" s="26"/>
    </row>
    <row r="651" spans="1:28" s="15" customFormat="1" ht="33.75" x14ac:dyDescent="0.2">
      <c r="A651" s="57"/>
      <c r="B651" s="30" t="s">
        <v>207</v>
      </c>
      <c r="C651" s="84" t="s">
        <v>205</v>
      </c>
      <c r="D651" s="84"/>
      <c r="E651" s="84"/>
      <c r="F651" s="44" t="s">
        <v>82</v>
      </c>
      <c r="G651" s="44" t="s">
        <v>206</v>
      </c>
      <c r="H651" s="44"/>
      <c r="I651" s="44" t="s">
        <v>206</v>
      </c>
      <c r="J651" s="56"/>
      <c r="K651" s="44"/>
      <c r="L651" s="56">
        <v>23.66</v>
      </c>
      <c r="M651" s="44"/>
      <c r="N651" s="55">
        <v>422</v>
      </c>
      <c r="T651" s="43"/>
      <c r="U651" s="26"/>
      <c r="Y651" s="16" t="s">
        <v>205</v>
      </c>
      <c r="AA651" s="26"/>
      <c r="AB651" s="26"/>
    </row>
    <row r="652" spans="1:28" s="15" customFormat="1" ht="12" x14ac:dyDescent="0.2">
      <c r="A652" s="54"/>
      <c r="B652" s="24"/>
      <c r="C652" s="87" t="s">
        <v>79</v>
      </c>
      <c r="D652" s="87"/>
      <c r="E652" s="87"/>
      <c r="F652" s="49"/>
      <c r="G652" s="49"/>
      <c r="H652" s="49"/>
      <c r="I652" s="49"/>
      <c r="J652" s="50"/>
      <c r="K652" s="49"/>
      <c r="L652" s="50">
        <v>156.13999999999999</v>
      </c>
      <c r="M652" s="53"/>
      <c r="N652" s="48">
        <v>2305</v>
      </c>
      <c r="T652" s="43"/>
      <c r="U652" s="26"/>
      <c r="AA652" s="26" t="s">
        <v>79</v>
      </c>
      <c r="AB652" s="26"/>
    </row>
    <row r="653" spans="1:28" s="15" customFormat="1" ht="12" x14ac:dyDescent="0.2">
      <c r="A653" s="52" t="s">
        <v>263</v>
      </c>
      <c r="B653" s="51" t="s">
        <v>262</v>
      </c>
      <c r="C653" s="87" t="s">
        <v>261</v>
      </c>
      <c r="D653" s="87"/>
      <c r="E653" s="87"/>
      <c r="F653" s="49" t="s">
        <v>126</v>
      </c>
      <c r="G653" s="49"/>
      <c r="H653" s="49"/>
      <c r="I653" s="49" t="s">
        <v>96</v>
      </c>
      <c r="J653" s="50">
        <v>1217.4000000000001</v>
      </c>
      <c r="K653" s="49"/>
      <c r="L653" s="50">
        <v>4869.6000000000004</v>
      </c>
      <c r="M653" s="49" t="s">
        <v>74</v>
      </c>
      <c r="N653" s="48">
        <v>21037</v>
      </c>
      <c r="T653" s="43"/>
      <c r="U653" s="26" t="s">
        <v>261</v>
      </c>
      <c r="AA653" s="26"/>
      <c r="AB653" s="26"/>
    </row>
    <row r="654" spans="1:28" s="15" customFormat="1" ht="67.5" x14ac:dyDescent="0.2">
      <c r="A654" s="52" t="s">
        <v>260</v>
      </c>
      <c r="B654" s="51" t="s">
        <v>259</v>
      </c>
      <c r="C654" s="87" t="s">
        <v>257</v>
      </c>
      <c r="D654" s="87"/>
      <c r="E654" s="87"/>
      <c r="F654" s="49" t="s">
        <v>258</v>
      </c>
      <c r="G654" s="49"/>
      <c r="H654" s="49"/>
      <c r="I654" s="49" t="s">
        <v>96</v>
      </c>
      <c r="J654" s="50"/>
      <c r="K654" s="49"/>
      <c r="L654" s="50"/>
      <c r="M654" s="49"/>
      <c r="N654" s="48"/>
      <c r="T654" s="43"/>
      <c r="U654" s="26" t="s">
        <v>257</v>
      </c>
      <c r="AA654" s="26"/>
      <c r="AB654" s="26"/>
    </row>
    <row r="655" spans="1:28" s="15" customFormat="1" ht="12" x14ac:dyDescent="0.2">
      <c r="A655" s="47"/>
      <c r="B655" s="46"/>
      <c r="C655" s="84" t="s">
        <v>256</v>
      </c>
      <c r="D655" s="84"/>
      <c r="E655" s="84"/>
      <c r="F655" s="84"/>
      <c r="G655" s="84"/>
      <c r="H655" s="84"/>
      <c r="I655" s="84"/>
      <c r="J655" s="84"/>
      <c r="K655" s="84"/>
      <c r="L655" s="84"/>
      <c r="M655" s="84"/>
      <c r="N655" s="92"/>
      <c r="T655" s="43"/>
      <c r="U655" s="26"/>
      <c r="V655" s="16" t="s">
        <v>256</v>
      </c>
      <c r="AA655" s="26"/>
      <c r="AB655" s="26"/>
    </row>
    <row r="656" spans="1:28" s="15" customFormat="1" ht="22.5" x14ac:dyDescent="0.2">
      <c r="A656" s="60"/>
      <c r="B656" s="30" t="s">
        <v>101</v>
      </c>
      <c r="C656" s="84" t="s">
        <v>100</v>
      </c>
      <c r="D656" s="84"/>
      <c r="E656" s="84"/>
      <c r="F656" s="84"/>
      <c r="G656" s="84"/>
      <c r="H656" s="84"/>
      <c r="I656" s="84"/>
      <c r="J656" s="84"/>
      <c r="K656" s="84"/>
      <c r="L656" s="84"/>
      <c r="M656" s="84"/>
      <c r="N656" s="92"/>
      <c r="T656" s="43"/>
      <c r="U656" s="26"/>
      <c r="W656" s="16" t="s">
        <v>100</v>
      </c>
      <c r="AA656" s="26"/>
      <c r="AB656" s="26"/>
    </row>
    <row r="657" spans="1:28" s="15" customFormat="1" ht="12" x14ac:dyDescent="0.2">
      <c r="A657" s="57"/>
      <c r="B657" s="30" t="s">
        <v>99</v>
      </c>
      <c r="C657" s="84" t="s">
        <v>97</v>
      </c>
      <c r="D657" s="84"/>
      <c r="E657" s="84"/>
      <c r="F657" s="44"/>
      <c r="G657" s="44"/>
      <c r="H657" s="44"/>
      <c r="I657" s="44"/>
      <c r="J657" s="56">
        <v>81.319999999999993</v>
      </c>
      <c r="K657" s="44" t="s">
        <v>111</v>
      </c>
      <c r="L657" s="56">
        <v>374.07</v>
      </c>
      <c r="M657" s="44" t="s">
        <v>98</v>
      </c>
      <c r="N657" s="55">
        <v>6670</v>
      </c>
      <c r="T657" s="43"/>
      <c r="U657" s="26"/>
      <c r="X657" s="16" t="s">
        <v>97</v>
      </c>
      <c r="AA657" s="26"/>
      <c r="AB657" s="26"/>
    </row>
    <row r="658" spans="1:28" s="15" customFormat="1" ht="12" x14ac:dyDescent="0.2">
      <c r="A658" s="57"/>
      <c r="B658" s="30" t="s">
        <v>119</v>
      </c>
      <c r="C658" s="84" t="s">
        <v>117</v>
      </c>
      <c r="D658" s="84"/>
      <c r="E658" s="84"/>
      <c r="F658" s="44"/>
      <c r="G658" s="44"/>
      <c r="H658" s="44"/>
      <c r="I658" s="44"/>
      <c r="J658" s="56">
        <v>25.71</v>
      </c>
      <c r="K658" s="44" t="s">
        <v>111</v>
      </c>
      <c r="L658" s="56">
        <v>118.27</v>
      </c>
      <c r="M658" s="44" t="s">
        <v>118</v>
      </c>
      <c r="N658" s="55">
        <v>954</v>
      </c>
      <c r="T658" s="43"/>
      <c r="U658" s="26"/>
      <c r="X658" s="16" t="s">
        <v>117</v>
      </c>
      <c r="AA658" s="26"/>
      <c r="AB658" s="26"/>
    </row>
    <row r="659" spans="1:28" s="15" customFormat="1" ht="12" x14ac:dyDescent="0.2">
      <c r="A659" s="57"/>
      <c r="B659" s="30" t="s">
        <v>96</v>
      </c>
      <c r="C659" s="84" t="s">
        <v>94</v>
      </c>
      <c r="D659" s="84"/>
      <c r="E659" s="84"/>
      <c r="F659" s="44"/>
      <c r="G659" s="44"/>
      <c r="H659" s="44"/>
      <c r="I659" s="44"/>
      <c r="J659" s="56">
        <v>360.74</v>
      </c>
      <c r="K659" s="44"/>
      <c r="L659" s="56">
        <v>910.6</v>
      </c>
      <c r="M659" s="44" t="s">
        <v>74</v>
      </c>
      <c r="N659" s="55">
        <v>3934</v>
      </c>
      <c r="T659" s="43"/>
      <c r="U659" s="26"/>
      <c r="X659" s="16" t="s">
        <v>94</v>
      </c>
      <c r="AA659" s="26"/>
      <c r="AB659" s="26"/>
    </row>
    <row r="660" spans="1:28" s="15" customFormat="1" ht="12" x14ac:dyDescent="0.2">
      <c r="A660" s="57"/>
      <c r="B660" s="30"/>
      <c r="C660" s="84" t="s">
        <v>89</v>
      </c>
      <c r="D660" s="84"/>
      <c r="E660" s="84"/>
      <c r="F660" s="44" t="s">
        <v>93</v>
      </c>
      <c r="G660" s="44" t="s">
        <v>255</v>
      </c>
      <c r="H660" s="44" t="s">
        <v>111</v>
      </c>
      <c r="I660" s="44" t="s">
        <v>254</v>
      </c>
      <c r="J660" s="56"/>
      <c r="K660" s="44"/>
      <c r="L660" s="56"/>
      <c r="M660" s="44"/>
      <c r="N660" s="55"/>
      <c r="T660" s="43"/>
      <c r="U660" s="26"/>
      <c r="Y660" s="16" t="s">
        <v>89</v>
      </c>
      <c r="AA660" s="26"/>
      <c r="AB660" s="26"/>
    </row>
    <row r="661" spans="1:28" s="15" customFormat="1" ht="12" x14ac:dyDescent="0.2">
      <c r="A661" s="57"/>
      <c r="B661" s="30"/>
      <c r="C661" s="88" t="s">
        <v>88</v>
      </c>
      <c r="D661" s="88"/>
      <c r="E661" s="88"/>
      <c r="F661" s="53"/>
      <c r="G661" s="53"/>
      <c r="H661" s="53"/>
      <c r="I661" s="53"/>
      <c r="J661" s="59">
        <v>334.68</v>
      </c>
      <c r="K661" s="53"/>
      <c r="L661" s="59">
        <v>1402.94</v>
      </c>
      <c r="M661" s="53"/>
      <c r="N661" s="58"/>
      <c r="T661" s="43"/>
      <c r="U661" s="26"/>
      <c r="Z661" s="16" t="s">
        <v>88</v>
      </c>
      <c r="AA661" s="26"/>
      <c r="AB661" s="26"/>
    </row>
    <row r="662" spans="1:28" s="15" customFormat="1" ht="12" x14ac:dyDescent="0.2">
      <c r="A662" s="57"/>
      <c r="B662" s="30"/>
      <c r="C662" s="84" t="s">
        <v>87</v>
      </c>
      <c r="D662" s="84"/>
      <c r="E662" s="84"/>
      <c r="F662" s="44"/>
      <c r="G662" s="44"/>
      <c r="H662" s="44"/>
      <c r="I662" s="44"/>
      <c r="J662" s="56"/>
      <c r="K662" s="44"/>
      <c r="L662" s="56">
        <v>374.07</v>
      </c>
      <c r="M662" s="44"/>
      <c r="N662" s="55">
        <v>6670</v>
      </c>
      <c r="T662" s="43"/>
      <c r="U662" s="26"/>
      <c r="Y662" s="16" t="s">
        <v>87</v>
      </c>
      <c r="AA662" s="26"/>
      <c r="AB662" s="26"/>
    </row>
    <row r="663" spans="1:28" s="15" customFormat="1" ht="33.75" x14ac:dyDescent="0.2">
      <c r="A663" s="57"/>
      <c r="B663" s="30" t="s">
        <v>253</v>
      </c>
      <c r="C663" s="84" t="s">
        <v>251</v>
      </c>
      <c r="D663" s="84"/>
      <c r="E663" s="84"/>
      <c r="F663" s="44" t="s">
        <v>82</v>
      </c>
      <c r="G663" s="44" t="s">
        <v>252</v>
      </c>
      <c r="H663" s="44"/>
      <c r="I663" s="44" t="s">
        <v>252</v>
      </c>
      <c r="J663" s="56"/>
      <c r="K663" s="44"/>
      <c r="L663" s="56">
        <v>437.66</v>
      </c>
      <c r="M663" s="44"/>
      <c r="N663" s="55">
        <v>7804</v>
      </c>
      <c r="T663" s="43"/>
      <c r="U663" s="26"/>
      <c r="Y663" s="16" t="s">
        <v>251</v>
      </c>
      <c r="AA663" s="26"/>
      <c r="AB663" s="26"/>
    </row>
    <row r="664" spans="1:28" s="15" customFormat="1" ht="33.75" x14ac:dyDescent="0.2">
      <c r="A664" s="57"/>
      <c r="B664" s="30" t="s">
        <v>250</v>
      </c>
      <c r="C664" s="84" t="s">
        <v>248</v>
      </c>
      <c r="D664" s="84"/>
      <c r="E664" s="84"/>
      <c r="F664" s="44" t="s">
        <v>82</v>
      </c>
      <c r="G664" s="44" t="s">
        <v>249</v>
      </c>
      <c r="H664" s="44"/>
      <c r="I664" s="44" t="s">
        <v>249</v>
      </c>
      <c r="J664" s="56"/>
      <c r="K664" s="44"/>
      <c r="L664" s="56">
        <v>276.81</v>
      </c>
      <c r="M664" s="44"/>
      <c r="N664" s="55">
        <v>4936</v>
      </c>
      <c r="T664" s="43"/>
      <c r="U664" s="26"/>
      <c r="Y664" s="16" t="s">
        <v>248</v>
      </c>
      <c r="AA664" s="26"/>
      <c r="AB664" s="26"/>
    </row>
    <row r="665" spans="1:28" s="15" customFormat="1" ht="12" x14ac:dyDescent="0.2">
      <c r="A665" s="54"/>
      <c r="B665" s="24"/>
      <c r="C665" s="87" t="s">
        <v>79</v>
      </c>
      <c r="D665" s="87"/>
      <c r="E665" s="87"/>
      <c r="F665" s="49"/>
      <c r="G665" s="49"/>
      <c r="H665" s="49"/>
      <c r="I665" s="49"/>
      <c r="J665" s="50"/>
      <c r="K665" s="49"/>
      <c r="L665" s="50">
        <v>2117.41</v>
      </c>
      <c r="M665" s="53"/>
      <c r="N665" s="48">
        <v>24298</v>
      </c>
      <c r="T665" s="43"/>
      <c r="U665" s="26"/>
      <c r="AA665" s="26" t="s">
        <v>79</v>
      </c>
      <c r="AB665" s="26"/>
    </row>
    <row r="666" spans="1:28" s="15" customFormat="1" ht="22.5" x14ac:dyDescent="0.2">
      <c r="A666" s="52" t="s">
        <v>247</v>
      </c>
      <c r="B666" s="51" t="s">
        <v>244</v>
      </c>
      <c r="C666" s="87" t="s">
        <v>246</v>
      </c>
      <c r="D666" s="87"/>
      <c r="E666" s="87"/>
      <c r="F666" s="49" t="s">
        <v>243</v>
      </c>
      <c r="G666" s="49"/>
      <c r="H666" s="49"/>
      <c r="I666" s="49" t="s">
        <v>119</v>
      </c>
      <c r="J666" s="50">
        <v>11490</v>
      </c>
      <c r="K666" s="49" t="s">
        <v>200</v>
      </c>
      <c r="L666" s="50">
        <v>5585.42</v>
      </c>
      <c r="M666" s="49" t="s">
        <v>74</v>
      </c>
      <c r="N666" s="48">
        <v>24129</v>
      </c>
      <c r="T666" s="43"/>
      <c r="U666" s="26" t="s">
        <v>246</v>
      </c>
      <c r="AA666" s="26"/>
      <c r="AB666" s="26"/>
    </row>
    <row r="667" spans="1:28" s="15" customFormat="1" ht="12" x14ac:dyDescent="0.2">
      <c r="A667" s="60"/>
      <c r="B667" s="30"/>
      <c r="C667" s="84" t="s">
        <v>198</v>
      </c>
      <c r="D667" s="84"/>
      <c r="E667" s="84"/>
      <c r="F667" s="84"/>
      <c r="G667" s="84"/>
      <c r="H667" s="84"/>
      <c r="I667" s="84"/>
      <c r="J667" s="84"/>
      <c r="K667" s="84"/>
      <c r="L667" s="84"/>
      <c r="M667" s="84"/>
      <c r="N667" s="92"/>
      <c r="T667" s="43"/>
      <c r="U667" s="26"/>
      <c r="W667" s="16" t="s">
        <v>198</v>
      </c>
      <c r="AA667" s="26"/>
      <c r="AB667" s="26"/>
    </row>
    <row r="668" spans="1:28" s="15" customFormat="1" ht="22.5" x14ac:dyDescent="0.2">
      <c r="A668" s="52" t="s">
        <v>245</v>
      </c>
      <c r="B668" s="51" t="s">
        <v>244</v>
      </c>
      <c r="C668" s="87" t="s">
        <v>242</v>
      </c>
      <c r="D668" s="87"/>
      <c r="E668" s="87"/>
      <c r="F668" s="49" t="s">
        <v>243</v>
      </c>
      <c r="G668" s="49"/>
      <c r="H668" s="49"/>
      <c r="I668" s="49" t="s">
        <v>119</v>
      </c>
      <c r="J668" s="50">
        <v>5880</v>
      </c>
      <c r="K668" s="49" t="s">
        <v>200</v>
      </c>
      <c r="L668" s="50">
        <v>2858.33</v>
      </c>
      <c r="M668" s="49" t="s">
        <v>74</v>
      </c>
      <c r="N668" s="48">
        <v>12348</v>
      </c>
      <c r="T668" s="43"/>
      <c r="U668" s="26" t="s">
        <v>242</v>
      </c>
      <c r="AA668" s="26"/>
      <c r="AB668" s="26"/>
    </row>
    <row r="669" spans="1:28" s="15" customFormat="1" ht="12" x14ac:dyDescent="0.2">
      <c r="A669" s="60"/>
      <c r="B669" s="30"/>
      <c r="C669" s="84" t="s">
        <v>198</v>
      </c>
      <c r="D669" s="84"/>
      <c r="E669" s="84"/>
      <c r="F669" s="84"/>
      <c r="G669" s="84"/>
      <c r="H669" s="84"/>
      <c r="I669" s="84"/>
      <c r="J669" s="84"/>
      <c r="K669" s="84"/>
      <c r="L669" s="84"/>
      <c r="M669" s="84"/>
      <c r="N669" s="92"/>
      <c r="T669" s="43"/>
      <c r="U669" s="26"/>
      <c r="W669" s="16" t="s">
        <v>198</v>
      </c>
      <c r="AA669" s="26"/>
      <c r="AB669" s="26"/>
    </row>
    <row r="670" spans="1:28" s="15" customFormat="1" ht="33.75" x14ac:dyDescent="0.2">
      <c r="A670" s="52" t="s">
        <v>241</v>
      </c>
      <c r="B670" s="51" t="s">
        <v>240</v>
      </c>
      <c r="C670" s="87" t="s">
        <v>237</v>
      </c>
      <c r="D670" s="87"/>
      <c r="E670" s="87"/>
      <c r="F670" s="49" t="s">
        <v>239</v>
      </c>
      <c r="G670" s="49"/>
      <c r="H670" s="49"/>
      <c r="I670" s="49" t="s">
        <v>238</v>
      </c>
      <c r="J670" s="50"/>
      <c r="K670" s="49"/>
      <c r="L670" s="50"/>
      <c r="M670" s="49"/>
      <c r="N670" s="48"/>
      <c r="T670" s="43"/>
      <c r="U670" s="26" t="s">
        <v>237</v>
      </c>
      <c r="AA670" s="26"/>
      <c r="AB670" s="26"/>
    </row>
    <row r="671" spans="1:28" s="15" customFormat="1" ht="12" x14ac:dyDescent="0.2">
      <c r="A671" s="47"/>
      <c r="B671" s="46"/>
      <c r="C671" s="84" t="s">
        <v>236</v>
      </c>
      <c r="D671" s="84"/>
      <c r="E671" s="84"/>
      <c r="F671" s="84"/>
      <c r="G671" s="84"/>
      <c r="H671" s="84"/>
      <c r="I671" s="84"/>
      <c r="J671" s="84"/>
      <c r="K671" s="84"/>
      <c r="L671" s="84"/>
      <c r="M671" s="84"/>
      <c r="N671" s="92"/>
      <c r="T671" s="43"/>
      <c r="U671" s="26"/>
      <c r="V671" s="16" t="s">
        <v>236</v>
      </c>
      <c r="AA671" s="26"/>
      <c r="AB671" s="26"/>
    </row>
    <row r="672" spans="1:28" s="15" customFormat="1" ht="22.5" x14ac:dyDescent="0.2">
      <c r="A672" s="60"/>
      <c r="B672" s="30" t="s">
        <v>101</v>
      </c>
      <c r="C672" s="84" t="s">
        <v>100</v>
      </c>
      <c r="D672" s="84"/>
      <c r="E672" s="84"/>
      <c r="F672" s="84"/>
      <c r="G672" s="84"/>
      <c r="H672" s="84"/>
      <c r="I672" s="84"/>
      <c r="J672" s="84"/>
      <c r="K672" s="84"/>
      <c r="L672" s="84"/>
      <c r="M672" s="84"/>
      <c r="N672" s="92"/>
      <c r="T672" s="43"/>
      <c r="U672" s="26"/>
      <c r="W672" s="16" t="s">
        <v>100</v>
      </c>
      <c r="AA672" s="26"/>
      <c r="AB672" s="26"/>
    </row>
    <row r="673" spans="1:28" s="15" customFormat="1" ht="12" x14ac:dyDescent="0.2">
      <c r="A673" s="57"/>
      <c r="B673" s="30" t="s">
        <v>99</v>
      </c>
      <c r="C673" s="84" t="s">
        <v>97</v>
      </c>
      <c r="D673" s="84"/>
      <c r="E673" s="84"/>
      <c r="F673" s="44"/>
      <c r="G673" s="44"/>
      <c r="H673" s="44"/>
      <c r="I673" s="44"/>
      <c r="J673" s="56">
        <v>116.74</v>
      </c>
      <c r="K673" s="44" t="s">
        <v>111</v>
      </c>
      <c r="L673" s="56">
        <v>2.69</v>
      </c>
      <c r="M673" s="44" t="s">
        <v>98</v>
      </c>
      <c r="N673" s="55">
        <v>48</v>
      </c>
      <c r="T673" s="43"/>
      <c r="U673" s="26"/>
      <c r="X673" s="16" t="s">
        <v>97</v>
      </c>
      <c r="AA673" s="26"/>
      <c r="AB673" s="26"/>
    </row>
    <row r="674" spans="1:28" s="15" customFormat="1" ht="12" x14ac:dyDescent="0.2">
      <c r="A674" s="57"/>
      <c r="B674" s="30" t="s">
        <v>96</v>
      </c>
      <c r="C674" s="84" t="s">
        <v>94</v>
      </c>
      <c r="D674" s="84"/>
      <c r="E674" s="84"/>
      <c r="F674" s="44"/>
      <c r="G674" s="44"/>
      <c r="H674" s="44"/>
      <c r="I674" s="44"/>
      <c r="J674" s="56">
        <v>2.33</v>
      </c>
      <c r="K674" s="44"/>
      <c r="L674" s="56">
        <v>0.05</v>
      </c>
      <c r="M674" s="44" t="s">
        <v>74</v>
      </c>
      <c r="N674" s="55"/>
      <c r="T674" s="43"/>
      <c r="U674" s="26"/>
      <c r="X674" s="16" t="s">
        <v>94</v>
      </c>
      <c r="AA674" s="26"/>
      <c r="AB674" s="26"/>
    </row>
    <row r="675" spans="1:28" s="15" customFormat="1" ht="12" x14ac:dyDescent="0.2">
      <c r="A675" s="57"/>
      <c r="B675" s="30"/>
      <c r="C675" s="84" t="s">
        <v>89</v>
      </c>
      <c r="D675" s="84"/>
      <c r="E675" s="84"/>
      <c r="F675" s="44" t="s">
        <v>93</v>
      </c>
      <c r="G675" s="44" t="s">
        <v>235</v>
      </c>
      <c r="H675" s="44" t="s">
        <v>111</v>
      </c>
      <c r="I675" s="44" t="s">
        <v>234</v>
      </c>
      <c r="J675" s="56"/>
      <c r="K675" s="44"/>
      <c r="L675" s="56"/>
      <c r="M675" s="44"/>
      <c r="N675" s="55"/>
      <c r="T675" s="43"/>
      <c r="U675" s="26"/>
      <c r="Y675" s="16" t="s">
        <v>89</v>
      </c>
      <c r="AA675" s="26"/>
      <c r="AB675" s="26"/>
    </row>
    <row r="676" spans="1:28" s="15" customFormat="1" ht="12" x14ac:dyDescent="0.2">
      <c r="A676" s="57"/>
      <c r="B676" s="30"/>
      <c r="C676" s="88" t="s">
        <v>88</v>
      </c>
      <c r="D676" s="88"/>
      <c r="E676" s="88"/>
      <c r="F676" s="53"/>
      <c r="G676" s="53"/>
      <c r="H676" s="53"/>
      <c r="I676" s="53"/>
      <c r="J676" s="59">
        <v>119.07</v>
      </c>
      <c r="K676" s="53"/>
      <c r="L676" s="59">
        <v>2.74</v>
      </c>
      <c r="M676" s="53"/>
      <c r="N676" s="58"/>
      <c r="T676" s="43"/>
      <c r="U676" s="26"/>
      <c r="Z676" s="16" t="s">
        <v>88</v>
      </c>
      <c r="AA676" s="26"/>
      <c r="AB676" s="26"/>
    </row>
    <row r="677" spans="1:28" s="15" customFormat="1" ht="12" x14ac:dyDescent="0.2">
      <c r="A677" s="57"/>
      <c r="B677" s="30"/>
      <c r="C677" s="84" t="s">
        <v>87</v>
      </c>
      <c r="D677" s="84"/>
      <c r="E677" s="84"/>
      <c r="F677" s="44"/>
      <c r="G677" s="44"/>
      <c r="H677" s="44"/>
      <c r="I677" s="44"/>
      <c r="J677" s="56"/>
      <c r="K677" s="44"/>
      <c r="L677" s="56">
        <v>2.69</v>
      </c>
      <c r="M677" s="44"/>
      <c r="N677" s="55">
        <v>48</v>
      </c>
      <c r="T677" s="43"/>
      <c r="U677" s="26"/>
      <c r="Y677" s="16" t="s">
        <v>87</v>
      </c>
      <c r="AA677" s="26"/>
      <c r="AB677" s="26"/>
    </row>
    <row r="678" spans="1:28" s="15" customFormat="1" ht="33.75" x14ac:dyDescent="0.2">
      <c r="A678" s="57"/>
      <c r="B678" s="30" t="s">
        <v>209</v>
      </c>
      <c r="C678" s="84" t="s">
        <v>208</v>
      </c>
      <c r="D678" s="84"/>
      <c r="E678" s="84"/>
      <c r="F678" s="44" t="s">
        <v>82</v>
      </c>
      <c r="G678" s="44" t="s">
        <v>108</v>
      </c>
      <c r="H678" s="44"/>
      <c r="I678" s="44" t="s">
        <v>108</v>
      </c>
      <c r="J678" s="56"/>
      <c r="K678" s="44"/>
      <c r="L678" s="56">
        <v>2.61</v>
      </c>
      <c r="M678" s="44"/>
      <c r="N678" s="55">
        <v>47</v>
      </c>
      <c r="T678" s="43"/>
      <c r="U678" s="26"/>
      <c r="Y678" s="16" t="s">
        <v>208</v>
      </c>
      <c r="AA678" s="26"/>
      <c r="AB678" s="26"/>
    </row>
    <row r="679" spans="1:28" s="15" customFormat="1" ht="33.75" x14ac:dyDescent="0.2">
      <c r="A679" s="57"/>
      <c r="B679" s="30" t="s">
        <v>207</v>
      </c>
      <c r="C679" s="84" t="s">
        <v>205</v>
      </c>
      <c r="D679" s="84"/>
      <c r="E679" s="84"/>
      <c r="F679" s="44" t="s">
        <v>82</v>
      </c>
      <c r="G679" s="44" t="s">
        <v>206</v>
      </c>
      <c r="H679" s="44"/>
      <c r="I679" s="44" t="s">
        <v>206</v>
      </c>
      <c r="J679" s="56"/>
      <c r="K679" s="44"/>
      <c r="L679" s="56">
        <v>1.37</v>
      </c>
      <c r="M679" s="44"/>
      <c r="N679" s="55">
        <v>24</v>
      </c>
      <c r="T679" s="43"/>
      <c r="U679" s="26"/>
      <c r="Y679" s="16" t="s">
        <v>205</v>
      </c>
      <c r="AA679" s="26"/>
      <c r="AB679" s="26"/>
    </row>
    <row r="680" spans="1:28" s="15" customFormat="1" ht="12" x14ac:dyDescent="0.2">
      <c r="A680" s="54"/>
      <c r="B680" s="24"/>
      <c r="C680" s="87" t="s">
        <v>79</v>
      </c>
      <c r="D680" s="87"/>
      <c r="E680" s="87"/>
      <c r="F680" s="49"/>
      <c r="G680" s="49"/>
      <c r="H680" s="49"/>
      <c r="I680" s="49"/>
      <c r="J680" s="50"/>
      <c r="K680" s="49"/>
      <c r="L680" s="50">
        <v>6.72</v>
      </c>
      <c r="M680" s="53"/>
      <c r="N680" s="48">
        <v>119</v>
      </c>
      <c r="T680" s="43"/>
      <c r="U680" s="26"/>
      <c r="AA680" s="26" t="s">
        <v>79</v>
      </c>
      <c r="AB680" s="26"/>
    </row>
    <row r="681" spans="1:28" s="15" customFormat="1" ht="67.5" x14ac:dyDescent="0.2">
      <c r="A681" s="52" t="s">
        <v>233</v>
      </c>
      <c r="B681" s="51" t="s">
        <v>232</v>
      </c>
      <c r="C681" s="87" t="s">
        <v>229</v>
      </c>
      <c r="D681" s="87"/>
      <c r="E681" s="87"/>
      <c r="F681" s="49" t="s">
        <v>231</v>
      </c>
      <c r="G681" s="49"/>
      <c r="H681" s="49"/>
      <c r="I681" s="49" t="s">
        <v>230</v>
      </c>
      <c r="J681" s="50">
        <v>2410.0100000000002</v>
      </c>
      <c r="K681" s="49"/>
      <c r="L681" s="50">
        <v>120.5</v>
      </c>
      <c r="M681" s="49" t="s">
        <v>74</v>
      </c>
      <c r="N681" s="48">
        <v>521</v>
      </c>
      <c r="T681" s="43"/>
      <c r="U681" s="26" t="s">
        <v>229</v>
      </c>
      <c r="AA681" s="26"/>
      <c r="AB681" s="26"/>
    </row>
    <row r="682" spans="1:28" s="15" customFormat="1" ht="12" x14ac:dyDescent="0.2">
      <c r="A682" s="47"/>
      <c r="B682" s="46"/>
      <c r="C682" s="84" t="s">
        <v>228</v>
      </c>
      <c r="D682" s="84"/>
      <c r="E682" s="84"/>
      <c r="F682" s="84"/>
      <c r="G682" s="84"/>
      <c r="H682" s="84"/>
      <c r="I682" s="84"/>
      <c r="J682" s="84"/>
      <c r="K682" s="84"/>
      <c r="L682" s="84"/>
      <c r="M682" s="84"/>
      <c r="N682" s="92"/>
      <c r="T682" s="43"/>
      <c r="U682" s="26"/>
      <c r="V682" s="16" t="s">
        <v>228</v>
      </c>
      <c r="AA682" s="26"/>
      <c r="AB682" s="26"/>
    </row>
    <row r="683" spans="1:28" s="15" customFormat="1" ht="22.5" x14ac:dyDescent="0.2">
      <c r="A683" s="52" t="s">
        <v>227</v>
      </c>
      <c r="B683" s="51" t="s">
        <v>226</v>
      </c>
      <c r="C683" s="87" t="s">
        <v>225</v>
      </c>
      <c r="D683" s="87"/>
      <c r="E683" s="87"/>
      <c r="F683" s="49" t="s">
        <v>184</v>
      </c>
      <c r="G683" s="49"/>
      <c r="H683" s="49"/>
      <c r="I683" s="49" t="s">
        <v>134</v>
      </c>
      <c r="J683" s="50"/>
      <c r="K683" s="49"/>
      <c r="L683" s="50"/>
      <c r="M683" s="49"/>
      <c r="N683" s="48"/>
      <c r="T683" s="43"/>
      <c r="U683" s="26" t="s">
        <v>225</v>
      </c>
      <c r="AA683" s="26"/>
      <c r="AB683" s="26"/>
    </row>
    <row r="684" spans="1:28" s="15" customFormat="1" ht="12" x14ac:dyDescent="0.2">
      <c r="A684" s="47"/>
      <c r="B684" s="46"/>
      <c r="C684" s="84" t="s">
        <v>132</v>
      </c>
      <c r="D684" s="84"/>
      <c r="E684" s="84"/>
      <c r="F684" s="84"/>
      <c r="G684" s="84"/>
      <c r="H684" s="84"/>
      <c r="I684" s="84"/>
      <c r="J684" s="84"/>
      <c r="K684" s="84"/>
      <c r="L684" s="84"/>
      <c r="M684" s="84"/>
      <c r="N684" s="92"/>
      <c r="T684" s="43"/>
      <c r="U684" s="26"/>
      <c r="V684" s="16" t="s">
        <v>132</v>
      </c>
      <c r="AA684" s="26"/>
      <c r="AB684" s="26"/>
    </row>
    <row r="685" spans="1:28" s="15" customFormat="1" ht="22.5" x14ac:dyDescent="0.2">
      <c r="A685" s="60"/>
      <c r="B685" s="30" t="s">
        <v>101</v>
      </c>
      <c r="C685" s="84" t="s">
        <v>100</v>
      </c>
      <c r="D685" s="84"/>
      <c r="E685" s="84"/>
      <c r="F685" s="84"/>
      <c r="G685" s="84"/>
      <c r="H685" s="84"/>
      <c r="I685" s="84"/>
      <c r="J685" s="84"/>
      <c r="K685" s="84"/>
      <c r="L685" s="84"/>
      <c r="M685" s="84"/>
      <c r="N685" s="92"/>
      <c r="T685" s="43"/>
      <c r="U685" s="26"/>
      <c r="W685" s="16" t="s">
        <v>100</v>
      </c>
      <c r="AA685" s="26"/>
      <c r="AB685" s="26"/>
    </row>
    <row r="686" spans="1:28" s="15" customFormat="1" ht="12" x14ac:dyDescent="0.2">
      <c r="A686" s="57"/>
      <c r="B686" s="30" t="s">
        <v>99</v>
      </c>
      <c r="C686" s="84" t="s">
        <v>97</v>
      </c>
      <c r="D686" s="84"/>
      <c r="E686" s="84"/>
      <c r="F686" s="44"/>
      <c r="G686" s="44"/>
      <c r="H686" s="44"/>
      <c r="I686" s="44"/>
      <c r="J686" s="56">
        <v>176.47</v>
      </c>
      <c r="K686" s="44" t="s">
        <v>111</v>
      </c>
      <c r="L686" s="56">
        <v>28.41</v>
      </c>
      <c r="M686" s="44" t="s">
        <v>98</v>
      </c>
      <c r="N686" s="55">
        <v>507</v>
      </c>
      <c r="T686" s="43"/>
      <c r="U686" s="26"/>
      <c r="X686" s="16" t="s">
        <v>97</v>
      </c>
      <c r="AA686" s="26"/>
      <c r="AB686" s="26"/>
    </row>
    <row r="687" spans="1:28" s="15" customFormat="1" ht="12" x14ac:dyDescent="0.2">
      <c r="A687" s="57"/>
      <c r="B687" s="30" t="s">
        <v>119</v>
      </c>
      <c r="C687" s="84" t="s">
        <v>117</v>
      </c>
      <c r="D687" s="84"/>
      <c r="E687" s="84"/>
      <c r="F687" s="44"/>
      <c r="G687" s="44"/>
      <c r="H687" s="44"/>
      <c r="I687" s="44"/>
      <c r="J687" s="56">
        <v>63.69</v>
      </c>
      <c r="K687" s="44" t="s">
        <v>111</v>
      </c>
      <c r="L687" s="56">
        <v>10.25</v>
      </c>
      <c r="M687" s="44" t="s">
        <v>118</v>
      </c>
      <c r="N687" s="55">
        <v>83</v>
      </c>
      <c r="T687" s="43"/>
      <c r="U687" s="26"/>
      <c r="X687" s="16" t="s">
        <v>117</v>
      </c>
      <c r="AA687" s="26"/>
      <c r="AB687" s="26"/>
    </row>
    <row r="688" spans="1:28" s="15" customFormat="1" ht="12" x14ac:dyDescent="0.2">
      <c r="A688" s="57"/>
      <c r="B688" s="30" t="s">
        <v>96</v>
      </c>
      <c r="C688" s="84" t="s">
        <v>94</v>
      </c>
      <c r="D688" s="84"/>
      <c r="E688" s="84"/>
      <c r="F688" s="44"/>
      <c r="G688" s="44"/>
      <c r="H688" s="44"/>
      <c r="I688" s="44"/>
      <c r="J688" s="56">
        <v>26.28</v>
      </c>
      <c r="K688" s="44"/>
      <c r="L688" s="56">
        <v>3.68</v>
      </c>
      <c r="M688" s="44" t="s">
        <v>74</v>
      </c>
      <c r="N688" s="55">
        <v>16</v>
      </c>
      <c r="T688" s="43"/>
      <c r="U688" s="26"/>
      <c r="X688" s="16" t="s">
        <v>94</v>
      </c>
      <c r="AA688" s="26"/>
      <c r="AB688" s="26"/>
    </row>
    <row r="689" spans="1:28" s="15" customFormat="1" ht="12" x14ac:dyDescent="0.2">
      <c r="A689" s="57"/>
      <c r="B689" s="30"/>
      <c r="C689" s="84" t="s">
        <v>89</v>
      </c>
      <c r="D689" s="84"/>
      <c r="E689" s="84"/>
      <c r="F689" s="44" t="s">
        <v>93</v>
      </c>
      <c r="G689" s="44" t="s">
        <v>224</v>
      </c>
      <c r="H689" s="44" t="s">
        <v>111</v>
      </c>
      <c r="I689" s="44" t="s">
        <v>223</v>
      </c>
      <c r="J689" s="56"/>
      <c r="K689" s="44"/>
      <c r="L689" s="56"/>
      <c r="M689" s="44"/>
      <c r="N689" s="55"/>
      <c r="T689" s="43"/>
      <c r="U689" s="26"/>
      <c r="Y689" s="16" t="s">
        <v>89</v>
      </c>
      <c r="AA689" s="26"/>
      <c r="AB689" s="26"/>
    </row>
    <row r="690" spans="1:28" s="15" customFormat="1" ht="12" x14ac:dyDescent="0.2">
      <c r="A690" s="57"/>
      <c r="B690" s="30"/>
      <c r="C690" s="88" t="s">
        <v>88</v>
      </c>
      <c r="D690" s="88"/>
      <c r="E690" s="88"/>
      <c r="F690" s="53"/>
      <c r="G690" s="53"/>
      <c r="H690" s="53"/>
      <c r="I690" s="53"/>
      <c r="J690" s="59">
        <v>266.44</v>
      </c>
      <c r="K690" s="53"/>
      <c r="L690" s="59">
        <v>42.34</v>
      </c>
      <c r="M690" s="53"/>
      <c r="N690" s="58"/>
      <c r="T690" s="43"/>
      <c r="U690" s="26"/>
      <c r="Z690" s="16" t="s">
        <v>88</v>
      </c>
      <c r="AA690" s="26"/>
      <c r="AB690" s="26"/>
    </row>
    <row r="691" spans="1:28" s="15" customFormat="1" ht="12" x14ac:dyDescent="0.2">
      <c r="A691" s="57"/>
      <c r="B691" s="30"/>
      <c r="C691" s="84" t="s">
        <v>87</v>
      </c>
      <c r="D691" s="84"/>
      <c r="E691" s="84"/>
      <c r="F691" s="44"/>
      <c r="G691" s="44"/>
      <c r="H691" s="44"/>
      <c r="I691" s="44"/>
      <c r="J691" s="56"/>
      <c r="K691" s="44"/>
      <c r="L691" s="56">
        <v>28.41</v>
      </c>
      <c r="M691" s="44"/>
      <c r="N691" s="55">
        <v>507</v>
      </c>
      <c r="T691" s="43"/>
      <c r="U691" s="26"/>
      <c r="Y691" s="16" t="s">
        <v>87</v>
      </c>
      <c r="AA691" s="26"/>
      <c r="AB691" s="26"/>
    </row>
    <row r="692" spans="1:28" s="15" customFormat="1" ht="33.75" x14ac:dyDescent="0.2">
      <c r="A692" s="57"/>
      <c r="B692" s="30" t="s">
        <v>209</v>
      </c>
      <c r="C692" s="84" t="s">
        <v>208</v>
      </c>
      <c r="D692" s="84"/>
      <c r="E692" s="84"/>
      <c r="F692" s="44" t="s">
        <v>82</v>
      </c>
      <c r="G692" s="44" t="s">
        <v>108</v>
      </c>
      <c r="H692" s="44"/>
      <c r="I692" s="44" t="s">
        <v>108</v>
      </c>
      <c r="J692" s="56"/>
      <c r="K692" s="44"/>
      <c r="L692" s="56">
        <v>27.56</v>
      </c>
      <c r="M692" s="44"/>
      <c r="N692" s="55">
        <v>492</v>
      </c>
      <c r="T692" s="43"/>
      <c r="U692" s="26"/>
      <c r="Y692" s="16" t="s">
        <v>208</v>
      </c>
      <c r="AA692" s="26"/>
      <c r="AB692" s="26"/>
    </row>
    <row r="693" spans="1:28" s="15" customFormat="1" ht="33.75" x14ac:dyDescent="0.2">
      <c r="A693" s="57"/>
      <c r="B693" s="30" t="s">
        <v>207</v>
      </c>
      <c r="C693" s="84" t="s">
        <v>205</v>
      </c>
      <c r="D693" s="84"/>
      <c r="E693" s="84"/>
      <c r="F693" s="44" t="s">
        <v>82</v>
      </c>
      <c r="G693" s="44" t="s">
        <v>206</v>
      </c>
      <c r="H693" s="44"/>
      <c r="I693" s="44" t="s">
        <v>206</v>
      </c>
      <c r="J693" s="56"/>
      <c r="K693" s="44"/>
      <c r="L693" s="56">
        <v>14.49</v>
      </c>
      <c r="M693" s="44"/>
      <c r="N693" s="55">
        <v>259</v>
      </c>
      <c r="T693" s="43"/>
      <c r="U693" s="26"/>
      <c r="Y693" s="16" t="s">
        <v>205</v>
      </c>
      <c r="AA693" s="26"/>
      <c r="AB693" s="26"/>
    </row>
    <row r="694" spans="1:28" s="15" customFormat="1" ht="12" x14ac:dyDescent="0.2">
      <c r="A694" s="54"/>
      <c r="B694" s="24"/>
      <c r="C694" s="87" t="s">
        <v>79</v>
      </c>
      <c r="D694" s="87"/>
      <c r="E694" s="87"/>
      <c r="F694" s="49"/>
      <c r="G694" s="49"/>
      <c r="H694" s="49"/>
      <c r="I694" s="49"/>
      <c r="J694" s="50"/>
      <c r="K694" s="49"/>
      <c r="L694" s="50">
        <v>84.39</v>
      </c>
      <c r="M694" s="53"/>
      <c r="N694" s="48">
        <v>1357</v>
      </c>
      <c r="T694" s="43"/>
      <c r="U694" s="26"/>
      <c r="AA694" s="26" t="s">
        <v>79</v>
      </c>
      <c r="AB694" s="26"/>
    </row>
    <row r="695" spans="1:28" s="15" customFormat="1" ht="22.5" x14ac:dyDescent="0.2">
      <c r="A695" s="52" t="s">
        <v>222</v>
      </c>
      <c r="B695" s="51" t="s">
        <v>221</v>
      </c>
      <c r="C695" s="87" t="s">
        <v>219</v>
      </c>
      <c r="D695" s="87"/>
      <c r="E695" s="87"/>
      <c r="F695" s="49" t="s">
        <v>202</v>
      </c>
      <c r="G695" s="49"/>
      <c r="H695" s="49"/>
      <c r="I695" s="49" t="s">
        <v>220</v>
      </c>
      <c r="J695" s="50">
        <v>45.31</v>
      </c>
      <c r="K695" s="49" t="s">
        <v>200</v>
      </c>
      <c r="L695" s="50">
        <v>154.16999999999999</v>
      </c>
      <c r="M695" s="49" t="s">
        <v>74</v>
      </c>
      <c r="N695" s="48">
        <v>666</v>
      </c>
      <c r="T695" s="43"/>
      <c r="U695" s="26" t="s">
        <v>219</v>
      </c>
      <c r="AA695" s="26"/>
      <c r="AB695" s="26"/>
    </row>
    <row r="696" spans="1:28" s="15" customFormat="1" ht="12" x14ac:dyDescent="0.2">
      <c r="A696" s="60"/>
      <c r="B696" s="30"/>
      <c r="C696" s="84" t="s">
        <v>198</v>
      </c>
      <c r="D696" s="84"/>
      <c r="E696" s="84"/>
      <c r="F696" s="84"/>
      <c r="G696" s="84"/>
      <c r="H696" s="84"/>
      <c r="I696" s="84"/>
      <c r="J696" s="84"/>
      <c r="K696" s="84"/>
      <c r="L696" s="84"/>
      <c r="M696" s="84"/>
      <c r="N696" s="92"/>
      <c r="T696" s="43"/>
      <c r="U696" s="26"/>
      <c r="W696" s="16" t="s">
        <v>198</v>
      </c>
      <c r="AA696" s="26"/>
      <c r="AB696" s="26"/>
    </row>
    <row r="697" spans="1:28" s="15" customFormat="1" ht="56.25" x14ac:dyDescent="0.2">
      <c r="A697" s="52" t="s">
        <v>218</v>
      </c>
      <c r="B697" s="51" t="s">
        <v>217</v>
      </c>
      <c r="C697" s="87" t="s">
        <v>215</v>
      </c>
      <c r="D697" s="87"/>
      <c r="E697" s="87"/>
      <c r="F697" s="49" t="s">
        <v>184</v>
      </c>
      <c r="G697" s="49"/>
      <c r="H697" s="49"/>
      <c r="I697" s="49" t="s">
        <v>216</v>
      </c>
      <c r="J697" s="50"/>
      <c r="K697" s="49"/>
      <c r="L697" s="50"/>
      <c r="M697" s="49"/>
      <c r="N697" s="48"/>
      <c r="T697" s="43"/>
      <c r="U697" s="26" t="s">
        <v>215</v>
      </c>
      <c r="AA697" s="26"/>
      <c r="AB697" s="26"/>
    </row>
    <row r="698" spans="1:28" s="15" customFormat="1" ht="12" x14ac:dyDescent="0.2">
      <c r="A698" s="47"/>
      <c r="B698" s="46"/>
      <c r="C698" s="84" t="s">
        <v>214</v>
      </c>
      <c r="D698" s="84"/>
      <c r="E698" s="84"/>
      <c r="F698" s="84"/>
      <c r="G698" s="84"/>
      <c r="H698" s="84"/>
      <c r="I698" s="84"/>
      <c r="J698" s="84"/>
      <c r="K698" s="84"/>
      <c r="L698" s="84"/>
      <c r="M698" s="84"/>
      <c r="N698" s="92"/>
      <c r="T698" s="43"/>
      <c r="U698" s="26"/>
      <c r="V698" s="16" t="s">
        <v>214</v>
      </c>
      <c r="AA698" s="26"/>
      <c r="AB698" s="26"/>
    </row>
    <row r="699" spans="1:28" s="15" customFormat="1" ht="22.5" x14ac:dyDescent="0.2">
      <c r="A699" s="60"/>
      <c r="B699" s="30" t="s">
        <v>101</v>
      </c>
      <c r="C699" s="84" t="s">
        <v>100</v>
      </c>
      <c r="D699" s="84"/>
      <c r="E699" s="84"/>
      <c r="F699" s="84"/>
      <c r="G699" s="84"/>
      <c r="H699" s="84"/>
      <c r="I699" s="84"/>
      <c r="J699" s="84"/>
      <c r="K699" s="84"/>
      <c r="L699" s="84"/>
      <c r="M699" s="84"/>
      <c r="N699" s="92"/>
      <c r="T699" s="43"/>
      <c r="U699" s="26"/>
      <c r="W699" s="16" t="s">
        <v>100</v>
      </c>
      <c r="AA699" s="26"/>
      <c r="AB699" s="26"/>
    </row>
    <row r="700" spans="1:28" s="15" customFormat="1" ht="12" x14ac:dyDescent="0.2">
      <c r="A700" s="57"/>
      <c r="B700" s="30" t="s">
        <v>99</v>
      </c>
      <c r="C700" s="84" t="s">
        <v>97</v>
      </c>
      <c r="D700" s="84"/>
      <c r="E700" s="84"/>
      <c r="F700" s="44"/>
      <c r="G700" s="44"/>
      <c r="H700" s="44"/>
      <c r="I700" s="44"/>
      <c r="J700" s="56">
        <v>53.39</v>
      </c>
      <c r="K700" s="44" t="s">
        <v>111</v>
      </c>
      <c r="L700" s="56">
        <v>9.2100000000000009</v>
      </c>
      <c r="M700" s="44" t="s">
        <v>98</v>
      </c>
      <c r="N700" s="55">
        <v>164</v>
      </c>
      <c r="T700" s="43"/>
      <c r="U700" s="26"/>
      <c r="X700" s="16" t="s">
        <v>97</v>
      </c>
      <c r="AA700" s="26"/>
      <c r="AB700" s="26"/>
    </row>
    <row r="701" spans="1:28" s="15" customFormat="1" ht="12" x14ac:dyDescent="0.2">
      <c r="A701" s="57"/>
      <c r="B701" s="30" t="s">
        <v>119</v>
      </c>
      <c r="C701" s="84" t="s">
        <v>117</v>
      </c>
      <c r="D701" s="84"/>
      <c r="E701" s="84"/>
      <c r="F701" s="44"/>
      <c r="G701" s="44"/>
      <c r="H701" s="44"/>
      <c r="I701" s="44"/>
      <c r="J701" s="56">
        <v>2.37</v>
      </c>
      <c r="K701" s="44" t="s">
        <v>111</v>
      </c>
      <c r="L701" s="56">
        <v>0.41</v>
      </c>
      <c r="M701" s="44" t="s">
        <v>118</v>
      </c>
      <c r="N701" s="55">
        <v>3</v>
      </c>
      <c r="T701" s="43"/>
      <c r="U701" s="26"/>
      <c r="X701" s="16" t="s">
        <v>117</v>
      </c>
      <c r="AA701" s="26"/>
      <c r="AB701" s="26"/>
    </row>
    <row r="702" spans="1:28" s="15" customFormat="1" ht="12" x14ac:dyDescent="0.2">
      <c r="A702" s="57"/>
      <c r="B702" s="30" t="s">
        <v>116</v>
      </c>
      <c r="C702" s="84" t="s">
        <v>115</v>
      </c>
      <c r="D702" s="84"/>
      <c r="E702" s="84"/>
      <c r="F702" s="44"/>
      <c r="G702" s="44"/>
      <c r="H702" s="44"/>
      <c r="I702" s="44"/>
      <c r="J702" s="56">
        <v>0.16</v>
      </c>
      <c r="K702" s="44" t="s">
        <v>111</v>
      </c>
      <c r="L702" s="56">
        <v>0.03</v>
      </c>
      <c r="M702" s="44" t="s">
        <v>98</v>
      </c>
      <c r="N702" s="55">
        <v>1</v>
      </c>
      <c r="T702" s="43"/>
      <c r="U702" s="26"/>
      <c r="X702" s="16" t="s">
        <v>115</v>
      </c>
      <c r="AA702" s="26"/>
      <c r="AB702" s="26"/>
    </row>
    <row r="703" spans="1:28" s="15" customFormat="1" ht="12" x14ac:dyDescent="0.2">
      <c r="A703" s="57"/>
      <c r="B703" s="30" t="s">
        <v>96</v>
      </c>
      <c r="C703" s="84" t="s">
        <v>94</v>
      </c>
      <c r="D703" s="84"/>
      <c r="E703" s="84"/>
      <c r="F703" s="44"/>
      <c r="G703" s="44"/>
      <c r="H703" s="44"/>
      <c r="I703" s="44"/>
      <c r="J703" s="56">
        <v>22.11</v>
      </c>
      <c r="K703" s="44"/>
      <c r="L703" s="56">
        <v>3.32</v>
      </c>
      <c r="M703" s="44" t="s">
        <v>74</v>
      </c>
      <c r="N703" s="55">
        <v>14</v>
      </c>
      <c r="T703" s="43"/>
      <c r="U703" s="26"/>
      <c r="X703" s="16" t="s">
        <v>94</v>
      </c>
      <c r="AA703" s="26"/>
      <c r="AB703" s="26"/>
    </row>
    <row r="704" spans="1:28" s="15" customFormat="1" ht="12" x14ac:dyDescent="0.2">
      <c r="A704" s="57"/>
      <c r="B704" s="30"/>
      <c r="C704" s="84" t="s">
        <v>89</v>
      </c>
      <c r="D704" s="84"/>
      <c r="E704" s="84"/>
      <c r="F704" s="44" t="s">
        <v>93</v>
      </c>
      <c r="G704" s="44" t="s">
        <v>213</v>
      </c>
      <c r="H704" s="44" t="s">
        <v>111</v>
      </c>
      <c r="I704" s="44" t="s">
        <v>212</v>
      </c>
      <c r="J704" s="56"/>
      <c r="K704" s="44"/>
      <c r="L704" s="56"/>
      <c r="M704" s="44"/>
      <c r="N704" s="55"/>
      <c r="T704" s="43"/>
      <c r="U704" s="26"/>
      <c r="Y704" s="16" t="s">
        <v>89</v>
      </c>
      <c r="AA704" s="26"/>
      <c r="AB704" s="26"/>
    </row>
    <row r="705" spans="1:28" s="15" customFormat="1" ht="12" x14ac:dyDescent="0.2">
      <c r="A705" s="57"/>
      <c r="B705" s="30"/>
      <c r="C705" s="84" t="s">
        <v>109</v>
      </c>
      <c r="D705" s="84"/>
      <c r="E705" s="84"/>
      <c r="F705" s="44" t="s">
        <v>93</v>
      </c>
      <c r="G705" s="44" t="s">
        <v>211</v>
      </c>
      <c r="H705" s="44" t="s">
        <v>111</v>
      </c>
      <c r="I705" s="44" t="s">
        <v>210</v>
      </c>
      <c r="J705" s="56"/>
      <c r="K705" s="44"/>
      <c r="L705" s="56"/>
      <c r="M705" s="44"/>
      <c r="N705" s="55"/>
      <c r="T705" s="43"/>
      <c r="U705" s="26"/>
      <c r="Y705" s="16" t="s">
        <v>109</v>
      </c>
      <c r="AA705" s="26"/>
      <c r="AB705" s="26"/>
    </row>
    <row r="706" spans="1:28" s="15" customFormat="1" ht="12" x14ac:dyDescent="0.2">
      <c r="A706" s="57"/>
      <c r="B706" s="30"/>
      <c r="C706" s="88" t="s">
        <v>88</v>
      </c>
      <c r="D706" s="88"/>
      <c r="E706" s="88"/>
      <c r="F706" s="53"/>
      <c r="G706" s="53"/>
      <c r="H706" s="53"/>
      <c r="I706" s="53"/>
      <c r="J706" s="59">
        <v>77.87</v>
      </c>
      <c r="K706" s="53"/>
      <c r="L706" s="59">
        <v>12.94</v>
      </c>
      <c r="M706" s="53"/>
      <c r="N706" s="58"/>
      <c r="T706" s="43"/>
      <c r="U706" s="26"/>
      <c r="Z706" s="16" t="s">
        <v>88</v>
      </c>
      <c r="AA706" s="26"/>
      <c r="AB706" s="26"/>
    </row>
    <row r="707" spans="1:28" s="15" customFormat="1" ht="12" x14ac:dyDescent="0.2">
      <c r="A707" s="57"/>
      <c r="B707" s="30"/>
      <c r="C707" s="84" t="s">
        <v>87</v>
      </c>
      <c r="D707" s="84"/>
      <c r="E707" s="84"/>
      <c r="F707" s="44"/>
      <c r="G707" s="44"/>
      <c r="H707" s="44"/>
      <c r="I707" s="44"/>
      <c r="J707" s="56"/>
      <c r="K707" s="44"/>
      <c r="L707" s="56">
        <v>9.24</v>
      </c>
      <c r="M707" s="44"/>
      <c r="N707" s="55">
        <v>165</v>
      </c>
      <c r="T707" s="43"/>
      <c r="U707" s="26"/>
      <c r="Y707" s="16" t="s">
        <v>87</v>
      </c>
      <c r="AA707" s="26"/>
      <c r="AB707" s="26"/>
    </row>
    <row r="708" spans="1:28" s="15" customFormat="1" ht="33.75" x14ac:dyDescent="0.2">
      <c r="A708" s="57"/>
      <c r="B708" s="30" t="s">
        <v>209</v>
      </c>
      <c r="C708" s="84" t="s">
        <v>208</v>
      </c>
      <c r="D708" s="84"/>
      <c r="E708" s="84"/>
      <c r="F708" s="44" t="s">
        <v>82</v>
      </c>
      <c r="G708" s="44" t="s">
        <v>108</v>
      </c>
      <c r="H708" s="44"/>
      <c r="I708" s="44" t="s">
        <v>108</v>
      </c>
      <c r="J708" s="56"/>
      <c r="K708" s="44"/>
      <c r="L708" s="56">
        <v>8.9600000000000009</v>
      </c>
      <c r="M708" s="44"/>
      <c r="N708" s="55">
        <v>160</v>
      </c>
      <c r="T708" s="43"/>
      <c r="U708" s="26"/>
      <c r="Y708" s="16" t="s">
        <v>208</v>
      </c>
      <c r="AA708" s="26"/>
      <c r="AB708" s="26"/>
    </row>
    <row r="709" spans="1:28" s="15" customFormat="1" ht="33.75" x14ac:dyDescent="0.2">
      <c r="A709" s="57"/>
      <c r="B709" s="30" t="s">
        <v>207</v>
      </c>
      <c r="C709" s="84" t="s">
        <v>205</v>
      </c>
      <c r="D709" s="84"/>
      <c r="E709" s="84"/>
      <c r="F709" s="44" t="s">
        <v>82</v>
      </c>
      <c r="G709" s="44" t="s">
        <v>206</v>
      </c>
      <c r="H709" s="44"/>
      <c r="I709" s="44" t="s">
        <v>206</v>
      </c>
      <c r="J709" s="56"/>
      <c r="K709" s="44"/>
      <c r="L709" s="56">
        <v>4.71</v>
      </c>
      <c r="M709" s="44"/>
      <c r="N709" s="55">
        <v>84</v>
      </c>
      <c r="T709" s="43"/>
      <c r="U709" s="26"/>
      <c r="Y709" s="16" t="s">
        <v>205</v>
      </c>
      <c r="AA709" s="26"/>
      <c r="AB709" s="26"/>
    </row>
    <row r="710" spans="1:28" s="15" customFormat="1" ht="12" x14ac:dyDescent="0.2">
      <c r="A710" s="54"/>
      <c r="B710" s="24"/>
      <c r="C710" s="87" t="s">
        <v>79</v>
      </c>
      <c r="D710" s="87"/>
      <c r="E710" s="87"/>
      <c r="F710" s="49"/>
      <c r="G710" s="49"/>
      <c r="H710" s="49"/>
      <c r="I710" s="49"/>
      <c r="J710" s="50"/>
      <c r="K710" s="49"/>
      <c r="L710" s="50">
        <v>26.61</v>
      </c>
      <c r="M710" s="53"/>
      <c r="N710" s="48">
        <v>425</v>
      </c>
      <c r="T710" s="43"/>
      <c r="U710" s="26"/>
      <c r="AA710" s="26" t="s">
        <v>79</v>
      </c>
      <c r="AB710" s="26"/>
    </row>
    <row r="711" spans="1:28" s="15" customFormat="1" ht="45" x14ac:dyDescent="0.2">
      <c r="A711" s="52" t="s">
        <v>204</v>
      </c>
      <c r="B711" s="51" t="s">
        <v>203</v>
      </c>
      <c r="C711" s="87" t="s">
        <v>199</v>
      </c>
      <c r="D711" s="87"/>
      <c r="E711" s="87"/>
      <c r="F711" s="49" t="s">
        <v>202</v>
      </c>
      <c r="G711" s="49"/>
      <c r="H711" s="49"/>
      <c r="I711" s="49" t="s">
        <v>201</v>
      </c>
      <c r="J711" s="50">
        <v>20.58</v>
      </c>
      <c r="K711" s="49" t="s">
        <v>200</v>
      </c>
      <c r="L711" s="50">
        <v>75</v>
      </c>
      <c r="M711" s="49" t="s">
        <v>74</v>
      </c>
      <c r="N711" s="48">
        <v>324</v>
      </c>
      <c r="T711" s="43"/>
      <c r="U711" s="26" t="s">
        <v>199</v>
      </c>
      <c r="AA711" s="26"/>
      <c r="AB711" s="26"/>
    </row>
    <row r="712" spans="1:28" s="15" customFormat="1" ht="12" x14ac:dyDescent="0.2">
      <c r="A712" s="60"/>
      <c r="B712" s="30"/>
      <c r="C712" s="84" t="s">
        <v>198</v>
      </c>
      <c r="D712" s="84"/>
      <c r="E712" s="84"/>
      <c r="F712" s="84"/>
      <c r="G712" s="84"/>
      <c r="H712" s="84"/>
      <c r="I712" s="84"/>
      <c r="J712" s="84"/>
      <c r="K712" s="84"/>
      <c r="L712" s="84"/>
      <c r="M712" s="84"/>
      <c r="N712" s="92"/>
      <c r="T712" s="43"/>
      <c r="U712" s="26"/>
      <c r="W712" s="16" t="s">
        <v>198</v>
      </c>
      <c r="AA712" s="26"/>
      <c r="AB712" s="26"/>
    </row>
    <row r="713" spans="1:28" s="15" customFormat="1" ht="1.5" customHeight="1" x14ac:dyDescent="0.2">
      <c r="A713" s="45"/>
      <c r="B713" s="24"/>
      <c r="C713" s="24"/>
      <c r="D713" s="24"/>
      <c r="E713" s="24"/>
      <c r="F713" s="45"/>
      <c r="G713" s="45"/>
      <c r="H713" s="45"/>
      <c r="I713" s="45"/>
      <c r="J713" s="25"/>
      <c r="K713" s="45"/>
      <c r="L713" s="25"/>
      <c r="M713" s="44"/>
      <c r="N713" s="25"/>
      <c r="T713" s="43"/>
      <c r="U713" s="26"/>
      <c r="AA713" s="26"/>
      <c r="AB713" s="26"/>
    </row>
    <row r="714" spans="1:28" s="15" customFormat="1" ht="12" x14ac:dyDescent="0.2">
      <c r="A714" s="95" t="s">
        <v>197</v>
      </c>
      <c r="B714" s="96"/>
      <c r="C714" s="96"/>
      <c r="D714" s="96"/>
      <c r="E714" s="96"/>
      <c r="F714" s="96"/>
      <c r="G714" s="96"/>
      <c r="H714" s="96"/>
      <c r="I714" s="96"/>
      <c r="J714" s="96"/>
      <c r="K714" s="96"/>
      <c r="L714" s="96"/>
      <c r="M714" s="96"/>
      <c r="N714" s="97"/>
      <c r="T714" s="43" t="s">
        <v>197</v>
      </c>
      <c r="U714" s="26"/>
      <c r="AA714" s="26"/>
      <c r="AB714" s="26"/>
    </row>
    <row r="715" spans="1:28" s="15" customFormat="1" ht="12" x14ac:dyDescent="0.2">
      <c r="A715" s="89" t="s">
        <v>196</v>
      </c>
      <c r="B715" s="90"/>
      <c r="C715" s="90"/>
      <c r="D715" s="90"/>
      <c r="E715" s="90"/>
      <c r="F715" s="90"/>
      <c r="G715" s="90"/>
      <c r="H715" s="90"/>
      <c r="I715" s="90"/>
      <c r="J715" s="90"/>
      <c r="K715" s="90"/>
      <c r="L715" s="90"/>
      <c r="M715" s="90"/>
      <c r="N715" s="91"/>
      <c r="T715" s="43"/>
      <c r="U715" s="26"/>
      <c r="AA715" s="26"/>
      <c r="AB715" s="26" t="s">
        <v>196</v>
      </c>
    </row>
    <row r="716" spans="1:28" s="15" customFormat="1" ht="33.75" x14ac:dyDescent="0.2">
      <c r="A716" s="52" t="s">
        <v>195</v>
      </c>
      <c r="B716" s="51" t="s">
        <v>194</v>
      </c>
      <c r="C716" s="87" t="s">
        <v>192</v>
      </c>
      <c r="D716" s="87"/>
      <c r="E716" s="87"/>
      <c r="F716" s="49" t="s">
        <v>169</v>
      </c>
      <c r="G716" s="49"/>
      <c r="H716" s="49"/>
      <c r="I716" s="49" t="s">
        <v>193</v>
      </c>
      <c r="J716" s="50"/>
      <c r="K716" s="49"/>
      <c r="L716" s="50"/>
      <c r="M716" s="49"/>
      <c r="N716" s="48"/>
      <c r="T716" s="43"/>
      <c r="U716" s="26" t="s">
        <v>192</v>
      </c>
      <c r="AA716" s="26"/>
      <c r="AB716" s="26"/>
    </row>
    <row r="717" spans="1:28" s="15" customFormat="1" ht="12" x14ac:dyDescent="0.2">
      <c r="A717" s="47"/>
      <c r="B717" s="46"/>
      <c r="C717" s="84" t="s">
        <v>191</v>
      </c>
      <c r="D717" s="84"/>
      <c r="E717" s="84"/>
      <c r="F717" s="84"/>
      <c r="G717" s="84"/>
      <c r="H717" s="84"/>
      <c r="I717" s="84"/>
      <c r="J717" s="84"/>
      <c r="K717" s="84"/>
      <c r="L717" s="84"/>
      <c r="M717" s="84"/>
      <c r="N717" s="92"/>
      <c r="T717" s="43"/>
      <c r="U717" s="26"/>
      <c r="V717" s="16" t="s">
        <v>191</v>
      </c>
      <c r="AA717" s="26"/>
      <c r="AB717" s="26"/>
    </row>
    <row r="718" spans="1:28" s="15" customFormat="1" ht="22.5" x14ac:dyDescent="0.2">
      <c r="A718" s="60"/>
      <c r="B718" s="30" t="s">
        <v>101</v>
      </c>
      <c r="C718" s="84" t="s">
        <v>100</v>
      </c>
      <c r="D718" s="84"/>
      <c r="E718" s="84"/>
      <c r="F718" s="84"/>
      <c r="G718" s="84"/>
      <c r="H718" s="84"/>
      <c r="I718" s="84"/>
      <c r="J718" s="84"/>
      <c r="K718" s="84"/>
      <c r="L718" s="84"/>
      <c r="M718" s="84"/>
      <c r="N718" s="92"/>
      <c r="T718" s="43"/>
      <c r="U718" s="26"/>
      <c r="W718" s="16" t="s">
        <v>100</v>
      </c>
      <c r="AA718" s="26"/>
      <c r="AB718" s="26"/>
    </row>
    <row r="719" spans="1:28" s="15" customFormat="1" ht="12" x14ac:dyDescent="0.2">
      <c r="A719" s="57"/>
      <c r="B719" s="30" t="s">
        <v>99</v>
      </c>
      <c r="C719" s="84" t="s">
        <v>97</v>
      </c>
      <c r="D719" s="84"/>
      <c r="E719" s="84"/>
      <c r="F719" s="44"/>
      <c r="G719" s="44"/>
      <c r="H719" s="44"/>
      <c r="I719" s="44"/>
      <c r="J719" s="56">
        <v>566.16</v>
      </c>
      <c r="K719" s="44" t="s">
        <v>111</v>
      </c>
      <c r="L719" s="56">
        <v>26.04</v>
      </c>
      <c r="M719" s="44" t="s">
        <v>98</v>
      </c>
      <c r="N719" s="55">
        <v>464</v>
      </c>
      <c r="T719" s="43"/>
      <c r="U719" s="26"/>
      <c r="X719" s="16" t="s">
        <v>97</v>
      </c>
      <c r="AA719" s="26"/>
      <c r="AB719" s="26"/>
    </row>
    <row r="720" spans="1:28" s="15" customFormat="1" ht="12" x14ac:dyDescent="0.2">
      <c r="A720" s="57"/>
      <c r="B720" s="30" t="s">
        <v>119</v>
      </c>
      <c r="C720" s="84" t="s">
        <v>117</v>
      </c>
      <c r="D720" s="84"/>
      <c r="E720" s="84"/>
      <c r="F720" s="44"/>
      <c r="G720" s="44"/>
      <c r="H720" s="44"/>
      <c r="I720" s="44"/>
      <c r="J720" s="56">
        <v>1628.5</v>
      </c>
      <c r="K720" s="44" t="s">
        <v>111</v>
      </c>
      <c r="L720" s="56">
        <v>74.91</v>
      </c>
      <c r="M720" s="44" t="s">
        <v>118</v>
      </c>
      <c r="N720" s="55">
        <v>605</v>
      </c>
      <c r="T720" s="43"/>
      <c r="U720" s="26"/>
      <c r="X720" s="16" t="s">
        <v>117</v>
      </c>
      <c r="AA720" s="26"/>
      <c r="AB720" s="26"/>
    </row>
    <row r="721" spans="1:28" s="15" customFormat="1" ht="12" x14ac:dyDescent="0.2">
      <c r="A721" s="57"/>
      <c r="B721" s="30" t="s">
        <v>116</v>
      </c>
      <c r="C721" s="84" t="s">
        <v>115</v>
      </c>
      <c r="D721" s="84"/>
      <c r="E721" s="84"/>
      <c r="F721" s="44"/>
      <c r="G721" s="44"/>
      <c r="H721" s="44"/>
      <c r="I721" s="44"/>
      <c r="J721" s="56">
        <v>202.98</v>
      </c>
      <c r="K721" s="44" t="s">
        <v>111</v>
      </c>
      <c r="L721" s="56">
        <v>9.34</v>
      </c>
      <c r="M721" s="44" t="s">
        <v>98</v>
      </c>
      <c r="N721" s="55">
        <v>167</v>
      </c>
      <c r="T721" s="43"/>
      <c r="U721" s="26"/>
      <c r="X721" s="16" t="s">
        <v>115</v>
      </c>
      <c r="AA721" s="26"/>
      <c r="AB721" s="26"/>
    </row>
    <row r="722" spans="1:28" s="15" customFormat="1" ht="12" x14ac:dyDescent="0.2">
      <c r="A722" s="57"/>
      <c r="B722" s="30"/>
      <c r="C722" s="84" t="s">
        <v>89</v>
      </c>
      <c r="D722" s="84"/>
      <c r="E722" s="84"/>
      <c r="F722" s="44" t="s">
        <v>93</v>
      </c>
      <c r="G722" s="44" t="s">
        <v>190</v>
      </c>
      <c r="H722" s="44" t="s">
        <v>111</v>
      </c>
      <c r="I722" s="44" t="s">
        <v>189</v>
      </c>
      <c r="J722" s="56"/>
      <c r="K722" s="44"/>
      <c r="L722" s="56"/>
      <c r="M722" s="44"/>
      <c r="N722" s="55"/>
      <c r="T722" s="43"/>
      <c r="U722" s="26"/>
      <c r="Y722" s="16" t="s">
        <v>89</v>
      </c>
      <c r="AA722" s="26"/>
      <c r="AB722" s="26"/>
    </row>
    <row r="723" spans="1:28" s="15" customFormat="1" ht="12" x14ac:dyDescent="0.2">
      <c r="A723" s="57"/>
      <c r="B723" s="30"/>
      <c r="C723" s="84" t="s">
        <v>109</v>
      </c>
      <c r="D723" s="84"/>
      <c r="E723" s="84"/>
      <c r="F723" s="44" t="s">
        <v>93</v>
      </c>
      <c r="G723" s="44" t="s">
        <v>188</v>
      </c>
      <c r="H723" s="44" t="s">
        <v>111</v>
      </c>
      <c r="I723" s="44" t="s">
        <v>187</v>
      </c>
      <c r="J723" s="56"/>
      <c r="K723" s="44"/>
      <c r="L723" s="56"/>
      <c r="M723" s="44"/>
      <c r="N723" s="55"/>
      <c r="T723" s="43"/>
      <c r="U723" s="26"/>
      <c r="Y723" s="16" t="s">
        <v>109</v>
      </c>
      <c r="AA723" s="26"/>
      <c r="AB723" s="26"/>
    </row>
    <row r="724" spans="1:28" s="15" customFormat="1" ht="12" x14ac:dyDescent="0.2">
      <c r="A724" s="57"/>
      <c r="B724" s="30"/>
      <c r="C724" s="88" t="s">
        <v>88</v>
      </c>
      <c r="D724" s="88"/>
      <c r="E724" s="88"/>
      <c r="F724" s="53"/>
      <c r="G724" s="53"/>
      <c r="H724" s="53"/>
      <c r="I724" s="53"/>
      <c r="J724" s="59">
        <v>2194.66</v>
      </c>
      <c r="K724" s="53"/>
      <c r="L724" s="59">
        <v>100.95</v>
      </c>
      <c r="M724" s="53"/>
      <c r="N724" s="58"/>
      <c r="T724" s="43"/>
      <c r="U724" s="26"/>
      <c r="Z724" s="16" t="s">
        <v>88</v>
      </c>
      <c r="AA724" s="26"/>
      <c r="AB724" s="26"/>
    </row>
    <row r="725" spans="1:28" s="15" customFormat="1" ht="12" x14ac:dyDescent="0.2">
      <c r="A725" s="57"/>
      <c r="B725" s="30"/>
      <c r="C725" s="84" t="s">
        <v>87</v>
      </c>
      <c r="D725" s="84"/>
      <c r="E725" s="84"/>
      <c r="F725" s="44"/>
      <c r="G725" s="44"/>
      <c r="H725" s="44"/>
      <c r="I725" s="44"/>
      <c r="J725" s="56"/>
      <c r="K725" s="44"/>
      <c r="L725" s="56">
        <v>35.380000000000003</v>
      </c>
      <c r="M725" s="44"/>
      <c r="N725" s="55">
        <v>631</v>
      </c>
      <c r="T725" s="43"/>
      <c r="U725" s="26"/>
      <c r="Y725" s="16" t="s">
        <v>87</v>
      </c>
      <c r="AA725" s="26"/>
      <c r="AB725" s="26"/>
    </row>
    <row r="726" spans="1:28" s="15" customFormat="1" ht="33.75" x14ac:dyDescent="0.2">
      <c r="A726" s="57"/>
      <c r="B726" s="30" t="s">
        <v>86</v>
      </c>
      <c r="C726" s="84" t="s">
        <v>84</v>
      </c>
      <c r="D726" s="84"/>
      <c r="E726" s="84"/>
      <c r="F726" s="44" t="s">
        <v>82</v>
      </c>
      <c r="G726" s="44" t="s">
        <v>85</v>
      </c>
      <c r="H726" s="44"/>
      <c r="I726" s="44" t="s">
        <v>85</v>
      </c>
      <c r="J726" s="56"/>
      <c r="K726" s="44"/>
      <c r="L726" s="56">
        <v>44.58</v>
      </c>
      <c r="M726" s="44"/>
      <c r="N726" s="55">
        <v>795</v>
      </c>
      <c r="T726" s="43"/>
      <c r="U726" s="26"/>
      <c r="Y726" s="16" t="s">
        <v>84</v>
      </c>
      <c r="AA726" s="26"/>
      <c r="AB726" s="26"/>
    </row>
    <row r="727" spans="1:28" s="15" customFormat="1" ht="33.75" x14ac:dyDescent="0.2">
      <c r="A727" s="57"/>
      <c r="B727" s="30" t="s">
        <v>83</v>
      </c>
      <c r="C727" s="84" t="s">
        <v>80</v>
      </c>
      <c r="D727" s="84"/>
      <c r="E727" s="84"/>
      <c r="F727" s="44" t="s">
        <v>82</v>
      </c>
      <c r="G727" s="44" t="s">
        <v>81</v>
      </c>
      <c r="H727" s="44"/>
      <c r="I727" s="44" t="s">
        <v>81</v>
      </c>
      <c r="J727" s="56"/>
      <c r="K727" s="44"/>
      <c r="L727" s="56">
        <v>33.61</v>
      </c>
      <c r="M727" s="44"/>
      <c r="N727" s="55">
        <v>599</v>
      </c>
      <c r="T727" s="43"/>
      <c r="U727" s="26"/>
      <c r="Y727" s="16" t="s">
        <v>80</v>
      </c>
      <c r="AA727" s="26"/>
      <c r="AB727" s="26"/>
    </row>
    <row r="728" spans="1:28" s="15" customFormat="1" ht="12" x14ac:dyDescent="0.2">
      <c r="A728" s="54"/>
      <c r="B728" s="24"/>
      <c r="C728" s="87" t="s">
        <v>79</v>
      </c>
      <c r="D728" s="87"/>
      <c r="E728" s="87"/>
      <c r="F728" s="49"/>
      <c r="G728" s="49"/>
      <c r="H728" s="49"/>
      <c r="I728" s="49"/>
      <c r="J728" s="50"/>
      <c r="K728" s="49"/>
      <c r="L728" s="50">
        <v>179.14</v>
      </c>
      <c r="M728" s="53"/>
      <c r="N728" s="48">
        <v>2463</v>
      </c>
      <c r="T728" s="43"/>
      <c r="U728" s="26"/>
      <c r="AA728" s="26" t="s">
        <v>79</v>
      </c>
      <c r="AB728" s="26"/>
    </row>
    <row r="729" spans="1:28" s="15" customFormat="1" ht="22.5" x14ac:dyDescent="0.2">
      <c r="A729" s="52" t="s">
        <v>186</v>
      </c>
      <c r="B729" s="51" t="s">
        <v>185</v>
      </c>
      <c r="C729" s="87" t="s">
        <v>183</v>
      </c>
      <c r="D729" s="87"/>
      <c r="E729" s="87"/>
      <c r="F729" s="49" t="s">
        <v>184</v>
      </c>
      <c r="G729" s="49"/>
      <c r="H729" s="49"/>
      <c r="I729" s="49" t="s">
        <v>134</v>
      </c>
      <c r="J729" s="50"/>
      <c r="K729" s="49"/>
      <c r="L729" s="50"/>
      <c r="M729" s="49"/>
      <c r="N729" s="48"/>
      <c r="T729" s="43"/>
      <c r="U729" s="26" t="s">
        <v>183</v>
      </c>
      <c r="AA729" s="26"/>
      <c r="AB729" s="26"/>
    </row>
    <row r="730" spans="1:28" s="15" customFormat="1" ht="12" x14ac:dyDescent="0.2">
      <c r="A730" s="47"/>
      <c r="B730" s="46"/>
      <c r="C730" s="84" t="s">
        <v>132</v>
      </c>
      <c r="D730" s="84"/>
      <c r="E730" s="84"/>
      <c r="F730" s="84"/>
      <c r="G730" s="84"/>
      <c r="H730" s="84"/>
      <c r="I730" s="84"/>
      <c r="J730" s="84"/>
      <c r="K730" s="84"/>
      <c r="L730" s="84"/>
      <c r="M730" s="84"/>
      <c r="N730" s="92"/>
      <c r="T730" s="43"/>
      <c r="U730" s="26"/>
      <c r="V730" s="16" t="s">
        <v>132</v>
      </c>
      <c r="AA730" s="26"/>
      <c r="AB730" s="26"/>
    </row>
    <row r="731" spans="1:28" s="15" customFormat="1" ht="22.5" x14ac:dyDescent="0.2">
      <c r="A731" s="60"/>
      <c r="B731" s="30" t="s">
        <v>101</v>
      </c>
      <c r="C731" s="84" t="s">
        <v>100</v>
      </c>
      <c r="D731" s="84"/>
      <c r="E731" s="84"/>
      <c r="F731" s="84"/>
      <c r="G731" s="84"/>
      <c r="H731" s="84"/>
      <c r="I731" s="84"/>
      <c r="J731" s="84"/>
      <c r="K731" s="84"/>
      <c r="L731" s="84"/>
      <c r="M731" s="84"/>
      <c r="N731" s="92"/>
      <c r="T731" s="43"/>
      <c r="U731" s="26"/>
      <c r="W731" s="16" t="s">
        <v>100</v>
      </c>
      <c r="AA731" s="26"/>
      <c r="AB731" s="26"/>
    </row>
    <row r="732" spans="1:28" s="15" customFormat="1" ht="12" x14ac:dyDescent="0.2">
      <c r="A732" s="57"/>
      <c r="B732" s="30" t="s">
        <v>99</v>
      </c>
      <c r="C732" s="84" t="s">
        <v>97</v>
      </c>
      <c r="D732" s="84"/>
      <c r="E732" s="84"/>
      <c r="F732" s="44"/>
      <c r="G732" s="44"/>
      <c r="H732" s="44"/>
      <c r="I732" s="44"/>
      <c r="J732" s="56">
        <v>777.74</v>
      </c>
      <c r="K732" s="44" t="s">
        <v>111</v>
      </c>
      <c r="L732" s="56">
        <v>125.22</v>
      </c>
      <c r="M732" s="44" t="s">
        <v>98</v>
      </c>
      <c r="N732" s="55">
        <v>2233</v>
      </c>
      <c r="T732" s="43"/>
      <c r="U732" s="26"/>
      <c r="X732" s="16" t="s">
        <v>97</v>
      </c>
      <c r="AA732" s="26"/>
      <c r="AB732" s="26"/>
    </row>
    <row r="733" spans="1:28" s="15" customFormat="1" ht="12" x14ac:dyDescent="0.2">
      <c r="A733" s="57"/>
      <c r="B733" s="30"/>
      <c r="C733" s="84" t="s">
        <v>89</v>
      </c>
      <c r="D733" s="84"/>
      <c r="E733" s="84"/>
      <c r="F733" s="44" t="s">
        <v>93</v>
      </c>
      <c r="G733" s="44" t="s">
        <v>182</v>
      </c>
      <c r="H733" s="44" t="s">
        <v>111</v>
      </c>
      <c r="I733" s="44" t="s">
        <v>181</v>
      </c>
      <c r="J733" s="56"/>
      <c r="K733" s="44"/>
      <c r="L733" s="56"/>
      <c r="M733" s="44"/>
      <c r="N733" s="55"/>
      <c r="T733" s="43"/>
      <c r="U733" s="26"/>
      <c r="Y733" s="16" t="s">
        <v>89</v>
      </c>
      <c r="AA733" s="26"/>
      <c r="AB733" s="26"/>
    </row>
    <row r="734" spans="1:28" s="15" customFormat="1" ht="12" x14ac:dyDescent="0.2">
      <c r="A734" s="57"/>
      <c r="B734" s="30"/>
      <c r="C734" s="88" t="s">
        <v>88</v>
      </c>
      <c r="D734" s="88"/>
      <c r="E734" s="88"/>
      <c r="F734" s="53"/>
      <c r="G734" s="53"/>
      <c r="H734" s="53"/>
      <c r="I734" s="53"/>
      <c r="J734" s="59">
        <v>777.74</v>
      </c>
      <c r="K734" s="53"/>
      <c r="L734" s="59">
        <v>125.22</v>
      </c>
      <c r="M734" s="53"/>
      <c r="N734" s="58"/>
      <c r="T734" s="43"/>
      <c r="U734" s="26"/>
      <c r="Z734" s="16" t="s">
        <v>88</v>
      </c>
      <c r="AA734" s="26"/>
      <c r="AB734" s="26"/>
    </row>
    <row r="735" spans="1:28" s="15" customFormat="1" ht="12" x14ac:dyDescent="0.2">
      <c r="A735" s="57"/>
      <c r="B735" s="30"/>
      <c r="C735" s="84" t="s">
        <v>87</v>
      </c>
      <c r="D735" s="84"/>
      <c r="E735" s="84"/>
      <c r="F735" s="44"/>
      <c r="G735" s="44"/>
      <c r="H735" s="44"/>
      <c r="I735" s="44"/>
      <c r="J735" s="56"/>
      <c r="K735" s="44"/>
      <c r="L735" s="56">
        <v>125.22</v>
      </c>
      <c r="M735" s="44"/>
      <c r="N735" s="55">
        <v>2233</v>
      </c>
      <c r="T735" s="43"/>
      <c r="U735" s="26"/>
      <c r="Y735" s="16" t="s">
        <v>87</v>
      </c>
      <c r="AA735" s="26"/>
      <c r="AB735" s="26"/>
    </row>
    <row r="736" spans="1:28" s="15" customFormat="1" ht="33.75" x14ac:dyDescent="0.2">
      <c r="A736" s="57"/>
      <c r="B736" s="30" t="s">
        <v>86</v>
      </c>
      <c r="C736" s="84" t="s">
        <v>84</v>
      </c>
      <c r="D736" s="84"/>
      <c r="E736" s="84"/>
      <c r="F736" s="44" t="s">
        <v>82</v>
      </c>
      <c r="G736" s="44" t="s">
        <v>85</v>
      </c>
      <c r="H736" s="44"/>
      <c r="I736" s="44" t="s">
        <v>85</v>
      </c>
      <c r="J736" s="56"/>
      <c r="K736" s="44"/>
      <c r="L736" s="56">
        <v>157.78</v>
      </c>
      <c r="M736" s="44"/>
      <c r="N736" s="55">
        <v>2814</v>
      </c>
      <c r="T736" s="43"/>
      <c r="U736" s="26"/>
      <c r="Y736" s="16" t="s">
        <v>84</v>
      </c>
      <c r="AA736" s="26"/>
      <c r="AB736" s="26"/>
    </row>
    <row r="737" spans="1:28" s="15" customFormat="1" ht="33.75" x14ac:dyDescent="0.2">
      <c r="A737" s="57"/>
      <c r="B737" s="30" t="s">
        <v>83</v>
      </c>
      <c r="C737" s="84" t="s">
        <v>80</v>
      </c>
      <c r="D737" s="84"/>
      <c r="E737" s="84"/>
      <c r="F737" s="44" t="s">
        <v>82</v>
      </c>
      <c r="G737" s="44" t="s">
        <v>81</v>
      </c>
      <c r="H737" s="44"/>
      <c r="I737" s="44" t="s">
        <v>81</v>
      </c>
      <c r="J737" s="56"/>
      <c r="K737" s="44"/>
      <c r="L737" s="56">
        <v>118.96</v>
      </c>
      <c r="M737" s="44"/>
      <c r="N737" s="55">
        <v>2121</v>
      </c>
      <c r="T737" s="43"/>
      <c r="U737" s="26"/>
      <c r="Y737" s="16" t="s">
        <v>80</v>
      </c>
      <c r="AA737" s="26"/>
      <c r="AB737" s="26"/>
    </row>
    <row r="738" spans="1:28" s="15" customFormat="1" ht="12" x14ac:dyDescent="0.2">
      <c r="A738" s="54"/>
      <c r="B738" s="24"/>
      <c r="C738" s="87" t="s">
        <v>79</v>
      </c>
      <c r="D738" s="87"/>
      <c r="E738" s="87"/>
      <c r="F738" s="49"/>
      <c r="G738" s="49"/>
      <c r="H738" s="49"/>
      <c r="I738" s="49"/>
      <c r="J738" s="50"/>
      <c r="K738" s="49"/>
      <c r="L738" s="50">
        <v>401.96</v>
      </c>
      <c r="M738" s="53"/>
      <c r="N738" s="48">
        <v>7168</v>
      </c>
      <c r="T738" s="43"/>
      <c r="U738" s="26"/>
      <c r="AA738" s="26" t="s">
        <v>79</v>
      </c>
      <c r="AB738" s="26"/>
    </row>
    <row r="739" spans="1:28" s="15" customFormat="1" ht="33.75" x14ac:dyDescent="0.2">
      <c r="A739" s="52" t="s">
        <v>180</v>
      </c>
      <c r="B739" s="51" t="s">
        <v>179</v>
      </c>
      <c r="C739" s="87" t="s">
        <v>177</v>
      </c>
      <c r="D739" s="87"/>
      <c r="E739" s="87"/>
      <c r="F739" s="49" t="s">
        <v>169</v>
      </c>
      <c r="G739" s="49"/>
      <c r="H739" s="49"/>
      <c r="I739" s="49" t="s">
        <v>178</v>
      </c>
      <c r="J739" s="50"/>
      <c r="K739" s="49"/>
      <c r="L739" s="50"/>
      <c r="M739" s="49"/>
      <c r="N739" s="48"/>
      <c r="T739" s="43"/>
      <c r="U739" s="26" t="s">
        <v>177</v>
      </c>
      <c r="AA739" s="26"/>
      <c r="AB739" s="26"/>
    </row>
    <row r="740" spans="1:28" s="15" customFormat="1" ht="12" x14ac:dyDescent="0.2">
      <c r="A740" s="47"/>
      <c r="B740" s="46"/>
      <c r="C740" s="84" t="s">
        <v>176</v>
      </c>
      <c r="D740" s="84"/>
      <c r="E740" s="84"/>
      <c r="F740" s="84"/>
      <c r="G740" s="84"/>
      <c r="H740" s="84"/>
      <c r="I740" s="84"/>
      <c r="J740" s="84"/>
      <c r="K740" s="84"/>
      <c r="L740" s="84"/>
      <c r="M740" s="84"/>
      <c r="N740" s="92"/>
      <c r="T740" s="43"/>
      <c r="U740" s="26"/>
      <c r="V740" s="16" t="s">
        <v>176</v>
      </c>
      <c r="AA740" s="26"/>
      <c r="AB740" s="26"/>
    </row>
    <row r="741" spans="1:28" s="15" customFormat="1" ht="22.5" x14ac:dyDescent="0.2">
      <c r="A741" s="60"/>
      <c r="B741" s="30" t="s">
        <v>101</v>
      </c>
      <c r="C741" s="84" t="s">
        <v>100</v>
      </c>
      <c r="D741" s="84"/>
      <c r="E741" s="84"/>
      <c r="F741" s="84"/>
      <c r="G741" s="84"/>
      <c r="H741" s="84"/>
      <c r="I741" s="84"/>
      <c r="J741" s="84"/>
      <c r="K741" s="84"/>
      <c r="L741" s="84"/>
      <c r="M741" s="84"/>
      <c r="N741" s="92"/>
      <c r="T741" s="43"/>
      <c r="U741" s="26"/>
      <c r="W741" s="16" t="s">
        <v>100</v>
      </c>
      <c r="AA741" s="26"/>
      <c r="AB741" s="26"/>
    </row>
    <row r="742" spans="1:28" s="15" customFormat="1" ht="12" x14ac:dyDescent="0.2">
      <c r="A742" s="57"/>
      <c r="B742" s="30" t="s">
        <v>99</v>
      </c>
      <c r="C742" s="84" t="s">
        <v>97</v>
      </c>
      <c r="D742" s="84"/>
      <c r="E742" s="84"/>
      <c r="F742" s="44"/>
      <c r="G742" s="44"/>
      <c r="H742" s="44"/>
      <c r="I742" s="44"/>
      <c r="J742" s="56">
        <v>1889.7</v>
      </c>
      <c r="K742" s="44" t="s">
        <v>111</v>
      </c>
      <c r="L742" s="56">
        <v>6.79</v>
      </c>
      <c r="M742" s="44" t="s">
        <v>98</v>
      </c>
      <c r="N742" s="55">
        <v>121</v>
      </c>
      <c r="T742" s="43"/>
      <c r="U742" s="26"/>
      <c r="X742" s="16" t="s">
        <v>97</v>
      </c>
      <c r="AA742" s="26"/>
      <c r="AB742" s="26"/>
    </row>
    <row r="743" spans="1:28" s="15" customFormat="1" ht="12" x14ac:dyDescent="0.2">
      <c r="A743" s="57"/>
      <c r="B743" s="30" t="s">
        <v>119</v>
      </c>
      <c r="C743" s="84" t="s">
        <v>117</v>
      </c>
      <c r="D743" s="84"/>
      <c r="E743" s="84"/>
      <c r="F743" s="44"/>
      <c r="G743" s="44"/>
      <c r="H743" s="44"/>
      <c r="I743" s="44"/>
      <c r="J743" s="56">
        <v>3132.91</v>
      </c>
      <c r="K743" s="44" t="s">
        <v>111</v>
      </c>
      <c r="L743" s="56">
        <v>11.26</v>
      </c>
      <c r="M743" s="44" t="s">
        <v>118</v>
      </c>
      <c r="N743" s="55">
        <v>91</v>
      </c>
      <c r="T743" s="43"/>
      <c r="U743" s="26"/>
      <c r="X743" s="16" t="s">
        <v>117</v>
      </c>
      <c r="AA743" s="26"/>
      <c r="AB743" s="26"/>
    </row>
    <row r="744" spans="1:28" s="15" customFormat="1" ht="12" x14ac:dyDescent="0.2">
      <c r="A744" s="57"/>
      <c r="B744" s="30" t="s">
        <v>116</v>
      </c>
      <c r="C744" s="84" t="s">
        <v>115</v>
      </c>
      <c r="D744" s="84"/>
      <c r="E744" s="84"/>
      <c r="F744" s="44"/>
      <c r="G744" s="44"/>
      <c r="H744" s="44"/>
      <c r="I744" s="44"/>
      <c r="J744" s="56">
        <v>561.25</v>
      </c>
      <c r="K744" s="44" t="s">
        <v>111</v>
      </c>
      <c r="L744" s="56">
        <v>2.02</v>
      </c>
      <c r="M744" s="44" t="s">
        <v>98</v>
      </c>
      <c r="N744" s="55">
        <v>36</v>
      </c>
      <c r="T744" s="43"/>
      <c r="U744" s="26"/>
      <c r="X744" s="16" t="s">
        <v>115</v>
      </c>
      <c r="AA744" s="26"/>
      <c r="AB744" s="26"/>
    </row>
    <row r="745" spans="1:28" s="15" customFormat="1" ht="12" x14ac:dyDescent="0.2">
      <c r="A745" s="57"/>
      <c r="B745" s="30"/>
      <c r="C745" s="84" t="s">
        <v>89</v>
      </c>
      <c r="D745" s="84"/>
      <c r="E745" s="84"/>
      <c r="F745" s="44" t="s">
        <v>93</v>
      </c>
      <c r="G745" s="44" t="s">
        <v>175</v>
      </c>
      <c r="H745" s="44" t="s">
        <v>111</v>
      </c>
      <c r="I745" s="44" t="s">
        <v>174</v>
      </c>
      <c r="J745" s="56"/>
      <c r="K745" s="44"/>
      <c r="L745" s="56"/>
      <c r="M745" s="44"/>
      <c r="N745" s="55"/>
      <c r="T745" s="43"/>
      <c r="U745" s="26"/>
      <c r="Y745" s="16" t="s">
        <v>89</v>
      </c>
      <c r="AA745" s="26"/>
      <c r="AB745" s="26"/>
    </row>
    <row r="746" spans="1:28" s="15" customFormat="1" ht="12" x14ac:dyDescent="0.2">
      <c r="A746" s="57"/>
      <c r="B746" s="30"/>
      <c r="C746" s="84" t="s">
        <v>109</v>
      </c>
      <c r="D746" s="84"/>
      <c r="E746" s="84"/>
      <c r="F746" s="44" t="s">
        <v>93</v>
      </c>
      <c r="G746" s="44" t="s">
        <v>173</v>
      </c>
      <c r="H746" s="44" t="s">
        <v>111</v>
      </c>
      <c r="I746" s="44" t="s">
        <v>172</v>
      </c>
      <c r="J746" s="56"/>
      <c r="K746" s="44"/>
      <c r="L746" s="56"/>
      <c r="M746" s="44"/>
      <c r="N746" s="55"/>
      <c r="T746" s="43"/>
      <c r="U746" s="26"/>
      <c r="Y746" s="16" t="s">
        <v>109</v>
      </c>
      <c r="AA746" s="26"/>
      <c r="AB746" s="26"/>
    </row>
    <row r="747" spans="1:28" s="15" customFormat="1" ht="12" x14ac:dyDescent="0.2">
      <c r="A747" s="57"/>
      <c r="B747" s="30"/>
      <c r="C747" s="88" t="s">
        <v>88</v>
      </c>
      <c r="D747" s="88"/>
      <c r="E747" s="88"/>
      <c r="F747" s="53"/>
      <c r="G747" s="53"/>
      <c r="H747" s="53"/>
      <c r="I747" s="53"/>
      <c r="J747" s="59">
        <v>5022.6099999999997</v>
      </c>
      <c r="K747" s="53"/>
      <c r="L747" s="59">
        <v>18.05</v>
      </c>
      <c r="M747" s="53"/>
      <c r="N747" s="58"/>
      <c r="T747" s="43"/>
      <c r="U747" s="26"/>
      <c r="Z747" s="16" t="s">
        <v>88</v>
      </c>
      <c r="AA747" s="26"/>
      <c r="AB747" s="26"/>
    </row>
    <row r="748" spans="1:28" s="15" customFormat="1" ht="12" x14ac:dyDescent="0.2">
      <c r="A748" s="57"/>
      <c r="B748" s="30"/>
      <c r="C748" s="84" t="s">
        <v>87</v>
      </c>
      <c r="D748" s="84"/>
      <c r="E748" s="84"/>
      <c r="F748" s="44"/>
      <c r="G748" s="44"/>
      <c r="H748" s="44"/>
      <c r="I748" s="44"/>
      <c r="J748" s="56"/>
      <c r="K748" s="44"/>
      <c r="L748" s="56">
        <v>8.81</v>
      </c>
      <c r="M748" s="44"/>
      <c r="N748" s="55">
        <v>157</v>
      </c>
      <c r="T748" s="43"/>
      <c r="U748" s="26"/>
      <c r="Y748" s="16" t="s">
        <v>87</v>
      </c>
      <c r="AA748" s="26"/>
      <c r="AB748" s="26"/>
    </row>
    <row r="749" spans="1:28" s="15" customFormat="1" ht="33.75" x14ac:dyDescent="0.2">
      <c r="A749" s="57"/>
      <c r="B749" s="30" t="s">
        <v>86</v>
      </c>
      <c r="C749" s="84" t="s">
        <v>84</v>
      </c>
      <c r="D749" s="84"/>
      <c r="E749" s="84"/>
      <c r="F749" s="44" t="s">
        <v>82</v>
      </c>
      <c r="G749" s="44" t="s">
        <v>85</v>
      </c>
      <c r="H749" s="44"/>
      <c r="I749" s="44" t="s">
        <v>85</v>
      </c>
      <c r="J749" s="56"/>
      <c r="K749" s="44"/>
      <c r="L749" s="56">
        <v>11.1</v>
      </c>
      <c r="M749" s="44"/>
      <c r="N749" s="55">
        <v>198</v>
      </c>
      <c r="T749" s="43"/>
      <c r="U749" s="26"/>
      <c r="Y749" s="16" t="s">
        <v>84</v>
      </c>
      <c r="AA749" s="26"/>
      <c r="AB749" s="26"/>
    </row>
    <row r="750" spans="1:28" s="15" customFormat="1" ht="33.75" x14ac:dyDescent="0.2">
      <c r="A750" s="57"/>
      <c r="B750" s="30" t="s">
        <v>83</v>
      </c>
      <c r="C750" s="84" t="s">
        <v>80</v>
      </c>
      <c r="D750" s="84"/>
      <c r="E750" s="84"/>
      <c r="F750" s="44" t="s">
        <v>82</v>
      </c>
      <c r="G750" s="44" t="s">
        <v>81</v>
      </c>
      <c r="H750" s="44"/>
      <c r="I750" s="44" t="s">
        <v>81</v>
      </c>
      <c r="J750" s="56"/>
      <c r="K750" s="44"/>
      <c r="L750" s="56">
        <v>8.3699999999999992</v>
      </c>
      <c r="M750" s="44"/>
      <c r="N750" s="55">
        <v>149</v>
      </c>
      <c r="T750" s="43"/>
      <c r="U750" s="26"/>
      <c r="Y750" s="16" t="s">
        <v>80</v>
      </c>
      <c r="AA750" s="26"/>
      <c r="AB750" s="26"/>
    </row>
    <row r="751" spans="1:28" s="15" customFormat="1" ht="12" x14ac:dyDescent="0.2">
      <c r="A751" s="54"/>
      <c r="B751" s="24"/>
      <c r="C751" s="87" t="s">
        <v>79</v>
      </c>
      <c r="D751" s="87"/>
      <c r="E751" s="87"/>
      <c r="F751" s="49"/>
      <c r="G751" s="49"/>
      <c r="H751" s="49"/>
      <c r="I751" s="49"/>
      <c r="J751" s="50"/>
      <c r="K751" s="49"/>
      <c r="L751" s="50">
        <v>37.520000000000003</v>
      </c>
      <c r="M751" s="53"/>
      <c r="N751" s="48">
        <v>559</v>
      </c>
      <c r="T751" s="43"/>
      <c r="U751" s="26"/>
      <c r="AA751" s="26" t="s">
        <v>79</v>
      </c>
      <c r="AB751" s="26"/>
    </row>
    <row r="752" spans="1:28" s="15" customFormat="1" ht="33.75" x14ac:dyDescent="0.2">
      <c r="A752" s="52" t="s">
        <v>171</v>
      </c>
      <c r="B752" s="51" t="s">
        <v>170</v>
      </c>
      <c r="C752" s="87" t="s">
        <v>167</v>
      </c>
      <c r="D752" s="87"/>
      <c r="E752" s="87"/>
      <c r="F752" s="49" t="s">
        <v>169</v>
      </c>
      <c r="G752" s="49"/>
      <c r="H752" s="49"/>
      <c r="I752" s="49" t="s">
        <v>168</v>
      </c>
      <c r="J752" s="50"/>
      <c r="K752" s="49"/>
      <c r="L752" s="50"/>
      <c r="M752" s="49"/>
      <c r="N752" s="48"/>
      <c r="T752" s="43"/>
      <c r="U752" s="26" t="s">
        <v>167</v>
      </c>
      <c r="AA752" s="26"/>
      <c r="AB752" s="26"/>
    </row>
    <row r="753" spans="1:28" s="15" customFormat="1" ht="12" x14ac:dyDescent="0.2">
      <c r="A753" s="47"/>
      <c r="B753" s="46"/>
      <c r="C753" s="84" t="s">
        <v>166</v>
      </c>
      <c r="D753" s="84"/>
      <c r="E753" s="84"/>
      <c r="F753" s="84"/>
      <c r="G753" s="84"/>
      <c r="H753" s="84"/>
      <c r="I753" s="84"/>
      <c r="J753" s="84"/>
      <c r="K753" s="84"/>
      <c r="L753" s="84"/>
      <c r="M753" s="84"/>
      <c r="N753" s="92"/>
      <c r="T753" s="43"/>
      <c r="U753" s="26"/>
      <c r="V753" s="16" t="s">
        <v>166</v>
      </c>
      <c r="AA753" s="26"/>
      <c r="AB753" s="26"/>
    </row>
    <row r="754" spans="1:28" s="15" customFormat="1" ht="22.5" x14ac:dyDescent="0.2">
      <c r="A754" s="60"/>
      <c r="B754" s="30" t="s">
        <v>101</v>
      </c>
      <c r="C754" s="84" t="s">
        <v>100</v>
      </c>
      <c r="D754" s="84"/>
      <c r="E754" s="84"/>
      <c r="F754" s="84"/>
      <c r="G754" s="84"/>
      <c r="H754" s="84"/>
      <c r="I754" s="84"/>
      <c r="J754" s="84"/>
      <c r="K754" s="84"/>
      <c r="L754" s="84"/>
      <c r="M754" s="84"/>
      <c r="N754" s="92"/>
      <c r="T754" s="43"/>
      <c r="U754" s="26"/>
      <c r="W754" s="16" t="s">
        <v>100</v>
      </c>
      <c r="AA754" s="26"/>
      <c r="AB754" s="26"/>
    </row>
    <row r="755" spans="1:28" s="15" customFormat="1" ht="12" x14ac:dyDescent="0.2">
      <c r="A755" s="57"/>
      <c r="B755" s="30" t="s">
        <v>99</v>
      </c>
      <c r="C755" s="84" t="s">
        <v>97</v>
      </c>
      <c r="D755" s="84"/>
      <c r="E755" s="84"/>
      <c r="F755" s="44"/>
      <c r="G755" s="44"/>
      <c r="H755" s="44"/>
      <c r="I755" s="44"/>
      <c r="J755" s="56">
        <v>130.35</v>
      </c>
      <c r="K755" s="44" t="s">
        <v>111</v>
      </c>
      <c r="L755" s="56">
        <v>1.41</v>
      </c>
      <c r="M755" s="44" t="s">
        <v>98</v>
      </c>
      <c r="N755" s="55">
        <v>25</v>
      </c>
      <c r="T755" s="43"/>
      <c r="U755" s="26"/>
      <c r="X755" s="16" t="s">
        <v>97</v>
      </c>
      <c r="AA755" s="26"/>
      <c r="AB755" s="26"/>
    </row>
    <row r="756" spans="1:28" s="15" customFormat="1" ht="12" x14ac:dyDescent="0.2">
      <c r="A756" s="57"/>
      <c r="B756" s="30" t="s">
        <v>119</v>
      </c>
      <c r="C756" s="84" t="s">
        <v>117</v>
      </c>
      <c r="D756" s="84"/>
      <c r="E756" s="84"/>
      <c r="F756" s="44"/>
      <c r="G756" s="44"/>
      <c r="H756" s="44"/>
      <c r="I756" s="44"/>
      <c r="J756" s="56">
        <v>471</v>
      </c>
      <c r="K756" s="44" t="s">
        <v>111</v>
      </c>
      <c r="L756" s="56">
        <v>5.08</v>
      </c>
      <c r="M756" s="44" t="s">
        <v>118</v>
      </c>
      <c r="N756" s="55">
        <v>41</v>
      </c>
      <c r="T756" s="43"/>
      <c r="U756" s="26"/>
      <c r="X756" s="16" t="s">
        <v>117</v>
      </c>
      <c r="AA756" s="26"/>
      <c r="AB756" s="26"/>
    </row>
    <row r="757" spans="1:28" s="15" customFormat="1" ht="12" x14ac:dyDescent="0.2">
      <c r="A757" s="57"/>
      <c r="B757" s="30" t="s">
        <v>116</v>
      </c>
      <c r="C757" s="84" t="s">
        <v>115</v>
      </c>
      <c r="D757" s="84"/>
      <c r="E757" s="84"/>
      <c r="F757" s="44"/>
      <c r="G757" s="44"/>
      <c r="H757" s="44"/>
      <c r="I757" s="44"/>
      <c r="J757" s="56">
        <v>60.83</v>
      </c>
      <c r="K757" s="44" t="s">
        <v>111</v>
      </c>
      <c r="L757" s="56">
        <v>0.66</v>
      </c>
      <c r="M757" s="44" t="s">
        <v>98</v>
      </c>
      <c r="N757" s="55">
        <v>12</v>
      </c>
      <c r="T757" s="43"/>
      <c r="U757" s="26"/>
      <c r="X757" s="16" t="s">
        <v>115</v>
      </c>
      <c r="AA757" s="26"/>
      <c r="AB757" s="26"/>
    </row>
    <row r="758" spans="1:28" s="15" customFormat="1" ht="12" x14ac:dyDescent="0.2">
      <c r="A758" s="57"/>
      <c r="B758" s="30"/>
      <c r="C758" s="84" t="s">
        <v>89</v>
      </c>
      <c r="D758" s="84"/>
      <c r="E758" s="84"/>
      <c r="F758" s="44" t="s">
        <v>93</v>
      </c>
      <c r="G758" s="44" t="s">
        <v>165</v>
      </c>
      <c r="H758" s="44" t="s">
        <v>111</v>
      </c>
      <c r="I758" s="44" t="s">
        <v>164</v>
      </c>
      <c r="J758" s="56"/>
      <c r="K758" s="44"/>
      <c r="L758" s="56"/>
      <c r="M758" s="44"/>
      <c r="N758" s="55"/>
      <c r="T758" s="43"/>
      <c r="U758" s="26"/>
      <c r="Y758" s="16" t="s">
        <v>89</v>
      </c>
      <c r="AA758" s="26"/>
      <c r="AB758" s="26"/>
    </row>
    <row r="759" spans="1:28" s="15" customFormat="1" ht="12" x14ac:dyDescent="0.2">
      <c r="A759" s="57"/>
      <c r="B759" s="30"/>
      <c r="C759" s="84" t="s">
        <v>109</v>
      </c>
      <c r="D759" s="84"/>
      <c r="E759" s="84"/>
      <c r="F759" s="44" t="s">
        <v>93</v>
      </c>
      <c r="G759" s="44" t="s">
        <v>163</v>
      </c>
      <c r="H759" s="44" t="s">
        <v>111</v>
      </c>
      <c r="I759" s="44" t="s">
        <v>162</v>
      </c>
      <c r="J759" s="56"/>
      <c r="K759" s="44"/>
      <c r="L759" s="56"/>
      <c r="M759" s="44"/>
      <c r="N759" s="55"/>
      <c r="T759" s="43"/>
      <c r="U759" s="26"/>
      <c r="Y759" s="16" t="s">
        <v>109</v>
      </c>
      <c r="AA759" s="26"/>
      <c r="AB759" s="26"/>
    </row>
    <row r="760" spans="1:28" s="15" customFormat="1" ht="12" x14ac:dyDescent="0.2">
      <c r="A760" s="57"/>
      <c r="B760" s="30"/>
      <c r="C760" s="88" t="s">
        <v>88</v>
      </c>
      <c r="D760" s="88"/>
      <c r="E760" s="88"/>
      <c r="F760" s="53"/>
      <c r="G760" s="53"/>
      <c r="H760" s="53"/>
      <c r="I760" s="53"/>
      <c r="J760" s="59">
        <v>601.35</v>
      </c>
      <c r="K760" s="53"/>
      <c r="L760" s="59">
        <v>6.49</v>
      </c>
      <c r="M760" s="53"/>
      <c r="N760" s="58"/>
      <c r="T760" s="43"/>
      <c r="U760" s="26"/>
      <c r="Z760" s="16" t="s">
        <v>88</v>
      </c>
      <c r="AA760" s="26"/>
      <c r="AB760" s="26"/>
    </row>
    <row r="761" spans="1:28" s="15" customFormat="1" ht="12" x14ac:dyDescent="0.2">
      <c r="A761" s="57"/>
      <c r="B761" s="30"/>
      <c r="C761" s="84" t="s">
        <v>87</v>
      </c>
      <c r="D761" s="84"/>
      <c r="E761" s="84"/>
      <c r="F761" s="44"/>
      <c r="G761" s="44"/>
      <c r="H761" s="44"/>
      <c r="I761" s="44"/>
      <c r="J761" s="56"/>
      <c r="K761" s="44"/>
      <c r="L761" s="56">
        <v>2.0699999999999998</v>
      </c>
      <c r="M761" s="44"/>
      <c r="N761" s="55">
        <v>37</v>
      </c>
      <c r="T761" s="43"/>
      <c r="U761" s="26"/>
      <c r="Y761" s="16" t="s">
        <v>87</v>
      </c>
      <c r="AA761" s="26"/>
      <c r="AB761" s="26"/>
    </row>
    <row r="762" spans="1:28" s="15" customFormat="1" ht="33.75" x14ac:dyDescent="0.2">
      <c r="A762" s="57"/>
      <c r="B762" s="30" t="s">
        <v>86</v>
      </c>
      <c r="C762" s="84" t="s">
        <v>84</v>
      </c>
      <c r="D762" s="84"/>
      <c r="E762" s="84"/>
      <c r="F762" s="44" t="s">
        <v>82</v>
      </c>
      <c r="G762" s="44" t="s">
        <v>85</v>
      </c>
      <c r="H762" s="44"/>
      <c r="I762" s="44" t="s">
        <v>85</v>
      </c>
      <c r="J762" s="56"/>
      <c r="K762" s="44"/>
      <c r="L762" s="56">
        <v>2.61</v>
      </c>
      <c r="M762" s="44"/>
      <c r="N762" s="55">
        <v>47</v>
      </c>
      <c r="T762" s="43"/>
      <c r="U762" s="26"/>
      <c r="Y762" s="16" t="s">
        <v>84</v>
      </c>
      <c r="AA762" s="26"/>
      <c r="AB762" s="26"/>
    </row>
    <row r="763" spans="1:28" s="15" customFormat="1" ht="33.75" x14ac:dyDescent="0.2">
      <c r="A763" s="57"/>
      <c r="B763" s="30" t="s">
        <v>83</v>
      </c>
      <c r="C763" s="84" t="s">
        <v>80</v>
      </c>
      <c r="D763" s="84"/>
      <c r="E763" s="84"/>
      <c r="F763" s="44" t="s">
        <v>82</v>
      </c>
      <c r="G763" s="44" t="s">
        <v>81</v>
      </c>
      <c r="H763" s="44"/>
      <c r="I763" s="44" t="s">
        <v>81</v>
      </c>
      <c r="J763" s="56"/>
      <c r="K763" s="44"/>
      <c r="L763" s="56">
        <v>1.97</v>
      </c>
      <c r="M763" s="44"/>
      <c r="N763" s="55">
        <v>35</v>
      </c>
      <c r="T763" s="43"/>
      <c r="U763" s="26"/>
      <c r="Y763" s="16" t="s">
        <v>80</v>
      </c>
      <c r="AA763" s="26"/>
      <c r="AB763" s="26"/>
    </row>
    <row r="764" spans="1:28" s="15" customFormat="1" ht="12" x14ac:dyDescent="0.2">
      <c r="A764" s="54"/>
      <c r="B764" s="24"/>
      <c r="C764" s="87" t="s">
        <v>79</v>
      </c>
      <c r="D764" s="87"/>
      <c r="E764" s="87"/>
      <c r="F764" s="49"/>
      <c r="G764" s="49"/>
      <c r="H764" s="49"/>
      <c r="I764" s="49"/>
      <c r="J764" s="50"/>
      <c r="K764" s="49"/>
      <c r="L764" s="50">
        <v>11.07</v>
      </c>
      <c r="M764" s="53"/>
      <c r="N764" s="48">
        <v>148</v>
      </c>
      <c r="T764" s="43"/>
      <c r="U764" s="26"/>
      <c r="AA764" s="26" t="s">
        <v>79</v>
      </c>
      <c r="AB764" s="26"/>
    </row>
    <row r="765" spans="1:28" s="15" customFormat="1" ht="56.25" x14ac:dyDescent="0.2">
      <c r="A765" s="52" t="s">
        <v>161</v>
      </c>
      <c r="B765" s="51" t="s">
        <v>160</v>
      </c>
      <c r="C765" s="87" t="s">
        <v>159</v>
      </c>
      <c r="D765" s="87"/>
      <c r="E765" s="87"/>
      <c r="F765" s="49" t="s">
        <v>156</v>
      </c>
      <c r="G765" s="49"/>
      <c r="H765" s="49"/>
      <c r="I765" s="49" t="s">
        <v>155</v>
      </c>
      <c r="J765" s="50">
        <v>4.12</v>
      </c>
      <c r="K765" s="49"/>
      <c r="L765" s="50">
        <v>196.77</v>
      </c>
      <c r="M765" s="49" t="s">
        <v>118</v>
      </c>
      <c r="N765" s="48">
        <v>1588</v>
      </c>
      <c r="T765" s="43"/>
      <c r="U765" s="26" t="s">
        <v>159</v>
      </c>
      <c r="AA765" s="26"/>
      <c r="AB765" s="26"/>
    </row>
    <row r="766" spans="1:28" s="15" customFormat="1" ht="12" x14ac:dyDescent="0.2">
      <c r="A766" s="47"/>
      <c r="B766" s="46"/>
      <c r="C766" s="84" t="s">
        <v>153</v>
      </c>
      <c r="D766" s="84"/>
      <c r="E766" s="84"/>
      <c r="F766" s="84"/>
      <c r="G766" s="84"/>
      <c r="H766" s="84"/>
      <c r="I766" s="84"/>
      <c r="J766" s="84"/>
      <c r="K766" s="84"/>
      <c r="L766" s="84"/>
      <c r="M766" s="84"/>
      <c r="N766" s="92"/>
      <c r="T766" s="43"/>
      <c r="U766" s="26"/>
      <c r="V766" s="16" t="s">
        <v>153</v>
      </c>
      <c r="AA766" s="26"/>
      <c r="AB766" s="26"/>
    </row>
    <row r="767" spans="1:28" s="15" customFormat="1" ht="45" x14ac:dyDescent="0.2">
      <c r="A767" s="52" t="s">
        <v>158</v>
      </c>
      <c r="B767" s="51" t="s">
        <v>157</v>
      </c>
      <c r="C767" s="87" t="s">
        <v>154</v>
      </c>
      <c r="D767" s="87"/>
      <c r="E767" s="87"/>
      <c r="F767" s="49" t="s">
        <v>156</v>
      </c>
      <c r="G767" s="49"/>
      <c r="H767" s="49"/>
      <c r="I767" s="49" t="s">
        <v>155</v>
      </c>
      <c r="J767" s="50">
        <v>8.33</v>
      </c>
      <c r="K767" s="49"/>
      <c r="L767" s="50">
        <v>397.84</v>
      </c>
      <c r="M767" s="49" t="s">
        <v>118</v>
      </c>
      <c r="N767" s="48">
        <v>3211</v>
      </c>
      <c r="T767" s="43"/>
      <c r="U767" s="26" t="s">
        <v>154</v>
      </c>
      <c r="AA767" s="26"/>
      <c r="AB767" s="26"/>
    </row>
    <row r="768" spans="1:28" s="15" customFormat="1" ht="12" x14ac:dyDescent="0.2">
      <c r="A768" s="47"/>
      <c r="B768" s="46"/>
      <c r="C768" s="84" t="s">
        <v>153</v>
      </c>
      <c r="D768" s="84"/>
      <c r="E768" s="84"/>
      <c r="F768" s="84"/>
      <c r="G768" s="84"/>
      <c r="H768" s="84"/>
      <c r="I768" s="84"/>
      <c r="J768" s="84"/>
      <c r="K768" s="84"/>
      <c r="L768" s="84"/>
      <c r="M768" s="84"/>
      <c r="N768" s="92"/>
      <c r="T768" s="43"/>
      <c r="U768" s="26"/>
      <c r="V768" s="16" t="s">
        <v>153</v>
      </c>
      <c r="AA768" s="26"/>
      <c r="AB768" s="26"/>
    </row>
    <row r="769" spans="1:28" s="15" customFormat="1" ht="12" x14ac:dyDescent="0.2">
      <c r="A769" s="89" t="s">
        <v>152</v>
      </c>
      <c r="B769" s="90"/>
      <c r="C769" s="90"/>
      <c r="D769" s="90"/>
      <c r="E769" s="90"/>
      <c r="F769" s="90"/>
      <c r="G769" s="90"/>
      <c r="H769" s="90"/>
      <c r="I769" s="90"/>
      <c r="J769" s="90"/>
      <c r="K769" s="90"/>
      <c r="L769" s="90"/>
      <c r="M769" s="90"/>
      <c r="N769" s="91"/>
      <c r="T769" s="43"/>
      <c r="U769" s="26"/>
      <c r="AA769" s="26"/>
      <c r="AB769" s="26" t="s">
        <v>152</v>
      </c>
    </row>
    <row r="770" spans="1:28" s="15" customFormat="1" ht="33.75" x14ac:dyDescent="0.2">
      <c r="A770" s="52" t="s">
        <v>151</v>
      </c>
      <c r="B770" s="51" t="s">
        <v>150</v>
      </c>
      <c r="C770" s="87" t="s">
        <v>148</v>
      </c>
      <c r="D770" s="87"/>
      <c r="E770" s="87"/>
      <c r="F770" s="49" t="s">
        <v>149</v>
      </c>
      <c r="G770" s="49"/>
      <c r="H770" s="49"/>
      <c r="I770" s="49" t="s">
        <v>96</v>
      </c>
      <c r="J770" s="50"/>
      <c r="K770" s="49"/>
      <c r="L770" s="50"/>
      <c r="M770" s="49"/>
      <c r="N770" s="48"/>
      <c r="T770" s="43"/>
      <c r="U770" s="26" t="s">
        <v>148</v>
      </c>
      <c r="AA770" s="26"/>
      <c r="AB770" s="26"/>
    </row>
    <row r="771" spans="1:28" s="15" customFormat="1" ht="12" x14ac:dyDescent="0.2">
      <c r="A771" s="47"/>
      <c r="B771" s="46"/>
      <c r="C771" s="84" t="s">
        <v>147</v>
      </c>
      <c r="D771" s="84"/>
      <c r="E771" s="84"/>
      <c r="F771" s="84"/>
      <c r="G771" s="84"/>
      <c r="H771" s="84"/>
      <c r="I771" s="84"/>
      <c r="J771" s="84"/>
      <c r="K771" s="84"/>
      <c r="L771" s="84"/>
      <c r="M771" s="84"/>
      <c r="N771" s="92"/>
      <c r="T771" s="43"/>
      <c r="U771" s="26"/>
      <c r="V771" s="16" t="s">
        <v>147</v>
      </c>
      <c r="AA771" s="26"/>
      <c r="AB771" s="26"/>
    </row>
    <row r="772" spans="1:28" s="15" customFormat="1" ht="22.5" x14ac:dyDescent="0.2">
      <c r="A772" s="60"/>
      <c r="B772" s="30" t="s">
        <v>101</v>
      </c>
      <c r="C772" s="84" t="s">
        <v>100</v>
      </c>
      <c r="D772" s="84"/>
      <c r="E772" s="84"/>
      <c r="F772" s="84"/>
      <c r="G772" s="84"/>
      <c r="H772" s="84"/>
      <c r="I772" s="84"/>
      <c r="J772" s="84"/>
      <c r="K772" s="84"/>
      <c r="L772" s="84"/>
      <c r="M772" s="84"/>
      <c r="N772" s="92"/>
      <c r="T772" s="43"/>
      <c r="U772" s="26"/>
      <c r="W772" s="16" t="s">
        <v>100</v>
      </c>
      <c r="AA772" s="26"/>
      <c r="AB772" s="26"/>
    </row>
    <row r="773" spans="1:28" s="15" customFormat="1" ht="12" x14ac:dyDescent="0.2">
      <c r="A773" s="57"/>
      <c r="B773" s="30" t="s">
        <v>99</v>
      </c>
      <c r="C773" s="84" t="s">
        <v>97</v>
      </c>
      <c r="D773" s="84"/>
      <c r="E773" s="84"/>
      <c r="F773" s="44"/>
      <c r="G773" s="44"/>
      <c r="H773" s="44"/>
      <c r="I773" s="44"/>
      <c r="J773" s="56">
        <v>145.61000000000001</v>
      </c>
      <c r="K773" s="44" t="s">
        <v>111</v>
      </c>
      <c r="L773" s="56">
        <v>669.81</v>
      </c>
      <c r="M773" s="44" t="s">
        <v>98</v>
      </c>
      <c r="N773" s="55">
        <v>11943</v>
      </c>
      <c r="T773" s="43"/>
      <c r="U773" s="26"/>
      <c r="X773" s="16" t="s">
        <v>97</v>
      </c>
      <c r="AA773" s="26"/>
      <c r="AB773" s="26"/>
    </row>
    <row r="774" spans="1:28" s="15" customFormat="1" ht="12" x14ac:dyDescent="0.2">
      <c r="A774" s="57"/>
      <c r="B774" s="30" t="s">
        <v>119</v>
      </c>
      <c r="C774" s="84" t="s">
        <v>117</v>
      </c>
      <c r="D774" s="84"/>
      <c r="E774" s="84"/>
      <c r="F774" s="44"/>
      <c r="G774" s="44"/>
      <c r="H774" s="44"/>
      <c r="I774" s="44"/>
      <c r="J774" s="56">
        <v>15.97</v>
      </c>
      <c r="K774" s="44" t="s">
        <v>111</v>
      </c>
      <c r="L774" s="56">
        <v>73.459999999999994</v>
      </c>
      <c r="M774" s="44" t="s">
        <v>118</v>
      </c>
      <c r="N774" s="55">
        <v>593</v>
      </c>
      <c r="T774" s="43"/>
      <c r="U774" s="26"/>
      <c r="X774" s="16" t="s">
        <v>117</v>
      </c>
      <c r="AA774" s="26"/>
      <c r="AB774" s="26"/>
    </row>
    <row r="775" spans="1:28" s="15" customFormat="1" ht="12" x14ac:dyDescent="0.2">
      <c r="A775" s="57"/>
      <c r="B775" s="30" t="s">
        <v>116</v>
      </c>
      <c r="C775" s="84" t="s">
        <v>115</v>
      </c>
      <c r="D775" s="84"/>
      <c r="E775" s="84"/>
      <c r="F775" s="44"/>
      <c r="G775" s="44"/>
      <c r="H775" s="44"/>
      <c r="I775" s="44"/>
      <c r="J775" s="56">
        <v>0.79</v>
      </c>
      <c r="K775" s="44" t="s">
        <v>111</v>
      </c>
      <c r="L775" s="56">
        <v>3.63</v>
      </c>
      <c r="M775" s="44" t="s">
        <v>98</v>
      </c>
      <c r="N775" s="55">
        <v>65</v>
      </c>
      <c r="T775" s="43"/>
      <c r="U775" s="26"/>
      <c r="X775" s="16" t="s">
        <v>115</v>
      </c>
      <c r="AA775" s="26"/>
      <c r="AB775" s="26"/>
    </row>
    <row r="776" spans="1:28" s="15" customFormat="1" ht="12" x14ac:dyDescent="0.2">
      <c r="A776" s="57"/>
      <c r="B776" s="30" t="s">
        <v>96</v>
      </c>
      <c r="C776" s="84" t="s">
        <v>94</v>
      </c>
      <c r="D776" s="84"/>
      <c r="E776" s="84"/>
      <c r="F776" s="44"/>
      <c r="G776" s="44"/>
      <c r="H776" s="44"/>
      <c r="I776" s="44"/>
      <c r="J776" s="56">
        <v>6.47</v>
      </c>
      <c r="K776" s="44"/>
      <c r="L776" s="56">
        <v>25.88</v>
      </c>
      <c r="M776" s="44" t="s">
        <v>74</v>
      </c>
      <c r="N776" s="55">
        <v>112</v>
      </c>
      <c r="T776" s="43"/>
      <c r="U776" s="26"/>
      <c r="X776" s="16" t="s">
        <v>94</v>
      </c>
      <c r="AA776" s="26"/>
      <c r="AB776" s="26"/>
    </row>
    <row r="777" spans="1:28" s="15" customFormat="1" ht="12" x14ac:dyDescent="0.2">
      <c r="A777" s="57"/>
      <c r="B777" s="30"/>
      <c r="C777" s="84" t="s">
        <v>89</v>
      </c>
      <c r="D777" s="84"/>
      <c r="E777" s="84"/>
      <c r="F777" s="44" t="s">
        <v>93</v>
      </c>
      <c r="G777" s="44" t="s">
        <v>146</v>
      </c>
      <c r="H777" s="44" t="s">
        <v>111</v>
      </c>
      <c r="I777" s="44" t="s">
        <v>145</v>
      </c>
      <c r="J777" s="56"/>
      <c r="K777" s="44"/>
      <c r="L777" s="56"/>
      <c r="M777" s="44"/>
      <c r="N777" s="55"/>
      <c r="T777" s="43"/>
      <c r="U777" s="26"/>
      <c r="Y777" s="16" t="s">
        <v>89</v>
      </c>
      <c r="AA777" s="26"/>
      <c r="AB777" s="26"/>
    </row>
    <row r="778" spans="1:28" s="15" customFormat="1" ht="12" x14ac:dyDescent="0.2">
      <c r="A778" s="57"/>
      <c r="B778" s="30"/>
      <c r="C778" s="84" t="s">
        <v>109</v>
      </c>
      <c r="D778" s="84"/>
      <c r="E778" s="84"/>
      <c r="F778" s="44" t="s">
        <v>93</v>
      </c>
      <c r="G778" s="44" t="s">
        <v>144</v>
      </c>
      <c r="H778" s="44" t="s">
        <v>111</v>
      </c>
      <c r="I778" s="44" t="s">
        <v>143</v>
      </c>
      <c r="J778" s="56"/>
      <c r="K778" s="44"/>
      <c r="L778" s="56"/>
      <c r="M778" s="44"/>
      <c r="N778" s="55"/>
      <c r="T778" s="43"/>
      <c r="U778" s="26"/>
      <c r="Y778" s="16" t="s">
        <v>109</v>
      </c>
      <c r="AA778" s="26"/>
      <c r="AB778" s="26"/>
    </row>
    <row r="779" spans="1:28" s="15" customFormat="1" ht="12" x14ac:dyDescent="0.2">
      <c r="A779" s="57"/>
      <c r="B779" s="30"/>
      <c r="C779" s="88" t="s">
        <v>88</v>
      </c>
      <c r="D779" s="88"/>
      <c r="E779" s="88"/>
      <c r="F779" s="53"/>
      <c r="G779" s="53"/>
      <c r="H779" s="53"/>
      <c r="I779" s="53"/>
      <c r="J779" s="59">
        <v>168.05</v>
      </c>
      <c r="K779" s="53"/>
      <c r="L779" s="59">
        <v>769.15</v>
      </c>
      <c r="M779" s="53"/>
      <c r="N779" s="58"/>
      <c r="T779" s="43"/>
      <c r="U779" s="26"/>
      <c r="Z779" s="16" t="s">
        <v>88</v>
      </c>
      <c r="AA779" s="26"/>
      <c r="AB779" s="26"/>
    </row>
    <row r="780" spans="1:28" s="15" customFormat="1" ht="12" x14ac:dyDescent="0.2">
      <c r="A780" s="57"/>
      <c r="B780" s="30"/>
      <c r="C780" s="84" t="s">
        <v>87</v>
      </c>
      <c r="D780" s="84"/>
      <c r="E780" s="84"/>
      <c r="F780" s="44"/>
      <c r="G780" s="44"/>
      <c r="H780" s="44"/>
      <c r="I780" s="44"/>
      <c r="J780" s="56"/>
      <c r="K780" s="44"/>
      <c r="L780" s="56">
        <v>673.44</v>
      </c>
      <c r="M780" s="44"/>
      <c r="N780" s="55">
        <v>12008</v>
      </c>
      <c r="T780" s="43"/>
      <c r="U780" s="26"/>
      <c r="Y780" s="16" t="s">
        <v>87</v>
      </c>
      <c r="AA780" s="26"/>
      <c r="AB780" s="26"/>
    </row>
    <row r="781" spans="1:28" s="15" customFormat="1" ht="33.75" x14ac:dyDescent="0.2">
      <c r="A781" s="57"/>
      <c r="B781" s="30" t="s">
        <v>86</v>
      </c>
      <c r="C781" s="84" t="s">
        <v>84</v>
      </c>
      <c r="D781" s="84"/>
      <c r="E781" s="84"/>
      <c r="F781" s="44" t="s">
        <v>82</v>
      </c>
      <c r="G781" s="44" t="s">
        <v>85</v>
      </c>
      <c r="H781" s="44"/>
      <c r="I781" s="44" t="s">
        <v>85</v>
      </c>
      <c r="J781" s="56"/>
      <c r="K781" s="44"/>
      <c r="L781" s="56">
        <v>848.53</v>
      </c>
      <c r="M781" s="44"/>
      <c r="N781" s="55">
        <v>15130</v>
      </c>
      <c r="T781" s="43"/>
      <c r="U781" s="26"/>
      <c r="Y781" s="16" t="s">
        <v>84</v>
      </c>
      <c r="AA781" s="26"/>
      <c r="AB781" s="26"/>
    </row>
    <row r="782" spans="1:28" s="15" customFormat="1" ht="33.75" x14ac:dyDescent="0.2">
      <c r="A782" s="57"/>
      <c r="B782" s="30" t="s">
        <v>83</v>
      </c>
      <c r="C782" s="84" t="s">
        <v>80</v>
      </c>
      <c r="D782" s="84"/>
      <c r="E782" s="84"/>
      <c r="F782" s="44" t="s">
        <v>82</v>
      </c>
      <c r="G782" s="44" t="s">
        <v>81</v>
      </c>
      <c r="H782" s="44"/>
      <c r="I782" s="44" t="s">
        <v>81</v>
      </c>
      <c r="J782" s="56"/>
      <c r="K782" s="44"/>
      <c r="L782" s="56">
        <v>639.77</v>
      </c>
      <c r="M782" s="44"/>
      <c r="N782" s="55">
        <v>11408</v>
      </c>
      <c r="T782" s="43"/>
      <c r="U782" s="26"/>
      <c r="Y782" s="16" t="s">
        <v>80</v>
      </c>
      <c r="AA782" s="26"/>
      <c r="AB782" s="26"/>
    </row>
    <row r="783" spans="1:28" s="15" customFormat="1" ht="12" x14ac:dyDescent="0.2">
      <c r="A783" s="54"/>
      <c r="B783" s="24"/>
      <c r="C783" s="87" t="s">
        <v>79</v>
      </c>
      <c r="D783" s="87"/>
      <c r="E783" s="87"/>
      <c r="F783" s="49"/>
      <c r="G783" s="49"/>
      <c r="H783" s="49"/>
      <c r="I783" s="49"/>
      <c r="J783" s="50"/>
      <c r="K783" s="49"/>
      <c r="L783" s="50">
        <v>2257.4499999999998</v>
      </c>
      <c r="M783" s="53"/>
      <c r="N783" s="48">
        <v>39186</v>
      </c>
      <c r="T783" s="43"/>
      <c r="U783" s="26"/>
      <c r="AA783" s="26" t="s">
        <v>79</v>
      </c>
      <c r="AB783" s="26"/>
    </row>
    <row r="784" spans="1:28" s="15" customFormat="1" ht="33.75" x14ac:dyDescent="0.2">
      <c r="A784" s="52" t="s">
        <v>142</v>
      </c>
      <c r="B784" s="51" t="s">
        <v>141</v>
      </c>
      <c r="C784" s="87" t="s">
        <v>138</v>
      </c>
      <c r="D784" s="87"/>
      <c r="E784" s="87"/>
      <c r="F784" s="49" t="s">
        <v>140</v>
      </c>
      <c r="G784" s="49"/>
      <c r="H784" s="49"/>
      <c r="I784" s="49" t="s">
        <v>139</v>
      </c>
      <c r="J784" s="50">
        <v>120.41</v>
      </c>
      <c r="K784" s="49"/>
      <c r="L784" s="50">
        <v>4912.7299999999996</v>
      </c>
      <c r="M784" s="49" t="s">
        <v>74</v>
      </c>
      <c r="N784" s="48">
        <v>21223</v>
      </c>
      <c r="T784" s="43"/>
      <c r="U784" s="26" t="s">
        <v>138</v>
      </c>
      <c r="AA784" s="26"/>
      <c r="AB784" s="26"/>
    </row>
    <row r="785" spans="1:28" s="15" customFormat="1" ht="33.75" x14ac:dyDescent="0.2">
      <c r="A785" s="52" t="s">
        <v>137</v>
      </c>
      <c r="B785" s="51" t="s">
        <v>136</v>
      </c>
      <c r="C785" s="87" t="s">
        <v>133</v>
      </c>
      <c r="D785" s="87"/>
      <c r="E785" s="87"/>
      <c r="F785" s="49" t="s">
        <v>135</v>
      </c>
      <c r="G785" s="49"/>
      <c r="H785" s="49"/>
      <c r="I785" s="49" t="s">
        <v>134</v>
      </c>
      <c r="J785" s="50"/>
      <c r="K785" s="49"/>
      <c r="L785" s="50"/>
      <c r="M785" s="49"/>
      <c r="N785" s="48"/>
      <c r="T785" s="43"/>
      <c r="U785" s="26" t="s">
        <v>133</v>
      </c>
      <c r="AA785" s="26"/>
      <c r="AB785" s="26"/>
    </row>
    <row r="786" spans="1:28" s="15" customFormat="1" ht="12" x14ac:dyDescent="0.2">
      <c r="A786" s="47"/>
      <c r="B786" s="46"/>
      <c r="C786" s="84" t="s">
        <v>132</v>
      </c>
      <c r="D786" s="84"/>
      <c r="E786" s="84"/>
      <c r="F786" s="84"/>
      <c r="G786" s="84"/>
      <c r="H786" s="84"/>
      <c r="I786" s="84"/>
      <c r="J786" s="84"/>
      <c r="K786" s="84"/>
      <c r="L786" s="84"/>
      <c r="M786" s="84"/>
      <c r="N786" s="92"/>
      <c r="T786" s="43"/>
      <c r="U786" s="26"/>
      <c r="V786" s="16" t="s">
        <v>132</v>
      </c>
      <c r="AA786" s="26"/>
      <c r="AB786" s="26"/>
    </row>
    <row r="787" spans="1:28" s="15" customFormat="1" ht="22.5" x14ac:dyDescent="0.2">
      <c r="A787" s="60"/>
      <c r="B787" s="30" t="s">
        <v>101</v>
      </c>
      <c r="C787" s="84" t="s">
        <v>100</v>
      </c>
      <c r="D787" s="84"/>
      <c r="E787" s="84"/>
      <c r="F787" s="84"/>
      <c r="G787" s="84"/>
      <c r="H787" s="84"/>
      <c r="I787" s="84"/>
      <c r="J787" s="84"/>
      <c r="K787" s="84"/>
      <c r="L787" s="84"/>
      <c r="M787" s="84"/>
      <c r="N787" s="92"/>
      <c r="T787" s="43"/>
      <c r="U787" s="26"/>
      <c r="W787" s="16" t="s">
        <v>100</v>
      </c>
      <c r="AA787" s="26"/>
      <c r="AB787" s="26"/>
    </row>
    <row r="788" spans="1:28" s="15" customFormat="1" ht="12" x14ac:dyDescent="0.2">
      <c r="A788" s="57"/>
      <c r="B788" s="30" t="s">
        <v>99</v>
      </c>
      <c r="C788" s="84" t="s">
        <v>97</v>
      </c>
      <c r="D788" s="84"/>
      <c r="E788" s="84"/>
      <c r="F788" s="44"/>
      <c r="G788" s="44"/>
      <c r="H788" s="44"/>
      <c r="I788" s="44"/>
      <c r="J788" s="56">
        <v>813.3</v>
      </c>
      <c r="K788" s="44" t="s">
        <v>111</v>
      </c>
      <c r="L788" s="56">
        <v>130.94</v>
      </c>
      <c r="M788" s="44" t="s">
        <v>98</v>
      </c>
      <c r="N788" s="55">
        <v>2335</v>
      </c>
      <c r="T788" s="43"/>
      <c r="U788" s="26"/>
      <c r="X788" s="16" t="s">
        <v>97</v>
      </c>
      <c r="AA788" s="26"/>
      <c r="AB788" s="26"/>
    </row>
    <row r="789" spans="1:28" s="15" customFormat="1" ht="12" x14ac:dyDescent="0.2">
      <c r="A789" s="57"/>
      <c r="B789" s="30" t="s">
        <v>119</v>
      </c>
      <c r="C789" s="84" t="s">
        <v>117</v>
      </c>
      <c r="D789" s="84"/>
      <c r="E789" s="84"/>
      <c r="F789" s="44"/>
      <c r="G789" s="44"/>
      <c r="H789" s="44"/>
      <c r="I789" s="44"/>
      <c r="J789" s="56">
        <v>95.3</v>
      </c>
      <c r="K789" s="44" t="s">
        <v>111</v>
      </c>
      <c r="L789" s="56">
        <v>15.34</v>
      </c>
      <c r="M789" s="44" t="s">
        <v>118</v>
      </c>
      <c r="N789" s="55">
        <v>124</v>
      </c>
      <c r="T789" s="43"/>
      <c r="U789" s="26"/>
      <c r="X789" s="16" t="s">
        <v>117</v>
      </c>
      <c r="AA789" s="26"/>
      <c r="AB789" s="26"/>
    </row>
    <row r="790" spans="1:28" s="15" customFormat="1" ht="12" x14ac:dyDescent="0.2">
      <c r="A790" s="57"/>
      <c r="B790" s="30" t="s">
        <v>116</v>
      </c>
      <c r="C790" s="84" t="s">
        <v>115</v>
      </c>
      <c r="D790" s="84"/>
      <c r="E790" s="84"/>
      <c r="F790" s="44"/>
      <c r="G790" s="44"/>
      <c r="H790" s="44"/>
      <c r="I790" s="44"/>
      <c r="J790" s="56">
        <v>11.1</v>
      </c>
      <c r="K790" s="44" t="s">
        <v>111</v>
      </c>
      <c r="L790" s="56">
        <v>1.79</v>
      </c>
      <c r="M790" s="44" t="s">
        <v>98</v>
      </c>
      <c r="N790" s="55">
        <v>32</v>
      </c>
      <c r="T790" s="43"/>
      <c r="U790" s="26"/>
      <c r="X790" s="16" t="s">
        <v>115</v>
      </c>
      <c r="AA790" s="26"/>
      <c r="AB790" s="26"/>
    </row>
    <row r="791" spans="1:28" s="15" customFormat="1" ht="12" x14ac:dyDescent="0.2">
      <c r="A791" s="57"/>
      <c r="B791" s="30" t="s">
        <v>96</v>
      </c>
      <c r="C791" s="84" t="s">
        <v>94</v>
      </c>
      <c r="D791" s="84"/>
      <c r="E791" s="84"/>
      <c r="F791" s="44"/>
      <c r="G791" s="44"/>
      <c r="H791" s="44"/>
      <c r="I791" s="44"/>
      <c r="J791" s="56">
        <v>2554.21</v>
      </c>
      <c r="K791" s="44"/>
      <c r="L791" s="56">
        <v>357.59</v>
      </c>
      <c r="M791" s="44" t="s">
        <v>74</v>
      </c>
      <c r="N791" s="55">
        <v>1545</v>
      </c>
      <c r="T791" s="43"/>
      <c r="U791" s="26"/>
      <c r="X791" s="16" t="s">
        <v>94</v>
      </c>
      <c r="AA791" s="26"/>
      <c r="AB791" s="26"/>
    </row>
    <row r="792" spans="1:28" s="15" customFormat="1" ht="12" x14ac:dyDescent="0.2">
      <c r="A792" s="57"/>
      <c r="B792" s="30"/>
      <c r="C792" s="84" t="s">
        <v>89</v>
      </c>
      <c r="D792" s="84"/>
      <c r="E792" s="84"/>
      <c r="F792" s="44" t="s">
        <v>93</v>
      </c>
      <c r="G792" s="44" t="s">
        <v>131</v>
      </c>
      <c r="H792" s="44" t="s">
        <v>111</v>
      </c>
      <c r="I792" s="44" t="s">
        <v>130</v>
      </c>
      <c r="J792" s="56"/>
      <c r="K792" s="44"/>
      <c r="L792" s="56"/>
      <c r="M792" s="44"/>
      <c r="N792" s="55"/>
      <c r="T792" s="43"/>
      <c r="U792" s="26"/>
      <c r="Y792" s="16" t="s">
        <v>89</v>
      </c>
      <c r="AA792" s="26"/>
      <c r="AB792" s="26"/>
    </row>
    <row r="793" spans="1:28" s="15" customFormat="1" ht="12" x14ac:dyDescent="0.2">
      <c r="A793" s="57"/>
      <c r="B793" s="30"/>
      <c r="C793" s="84" t="s">
        <v>109</v>
      </c>
      <c r="D793" s="84"/>
      <c r="E793" s="84"/>
      <c r="F793" s="44" t="s">
        <v>93</v>
      </c>
      <c r="G793" s="44" t="s">
        <v>129</v>
      </c>
      <c r="H793" s="44" t="s">
        <v>111</v>
      </c>
      <c r="I793" s="44" t="s">
        <v>128</v>
      </c>
      <c r="J793" s="56"/>
      <c r="K793" s="44"/>
      <c r="L793" s="56"/>
      <c r="M793" s="44"/>
      <c r="N793" s="55"/>
      <c r="T793" s="43"/>
      <c r="U793" s="26"/>
      <c r="Y793" s="16" t="s">
        <v>109</v>
      </c>
      <c r="AA793" s="26"/>
      <c r="AB793" s="26"/>
    </row>
    <row r="794" spans="1:28" s="15" customFormat="1" ht="12" x14ac:dyDescent="0.2">
      <c r="A794" s="57"/>
      <c r="B794" s="30"/>
      <c r="C794" s="88" t="s">
        <v>88</v>
      </c>
      <c r="D794" s="88"/>
      <c r="E794" s="88"/>
      <c r="F794" s="53"/>
      <c r="G794" s="53"/>
      <c r="H794" s="53"/>
      <c r="I794" s="53"/>
      <c r="J794" s="59">
        <v>3462.81</v>
      </c>
      <c r="K794" s="53"/>
      <c r="L794" s="59">
        <v>503.87</v>
      </c>
      <c r="M794" s="53"/>
      <c r="N794" s="58"/>
      <c r="T794" s="43"/>
      <c r="U794" s="26"/>
      <c r="Z794" s="16" t="s">
        <v>88</v>
      </c>
      <c r="AA794" s="26"/>
      <c r="AB794" s="26"/>
    </row>
    <row r="795" spans="1:28" s="15" customFormat="1" ht="12" x14ac:dyDescent="0.2">
      <c r="A795" s="57"/>
      <c r="B795" s="30"/>
      <c r="C795" s="84" t="s">
        <v>87</v>
      </c>
      <c r="D795" s="84"/>
      <c r="E795" s="84"/>
      <c r="F795" s="44"/>
      <c r="G795" s="44"/>
      <c r="H795" s="44"/>
      <c r="I795" s="44"/>
      <c r="J795" s="56"/>
      <c r="K795" s="44"/>
      <c r="L795" s="56">
        <v>132.72999999999999</v>
      </c>
      <c r="M795" s="44"/>
      <c r="N795" s="55">
        <v>2367</v>
      </c>
      <c r="T795" s="43"/>
      <c r="U795" s="26"/>
      <c r="Y795" s="16" t="s">
        <v>87</v>
      </c>
      <c r="AA795" s="26"/>
      <c r="AB795" s="26"/>
    </row>
    <row r="796" spans="1:28" s="15" customFormat="1" ht="33.75" x14ac:dyDescent="0.2">
      <c r="A796" s="57"/>
      <c r="B796" s="30" t="s">
        <v>86</v>
      </c>
      <c r="C796" s="84" t="s">
        <v>84</v>
      </c>
      <c r="D796" s="84"/>
      <c r="E796" s="84"/>
      <c r="F796" s="44" t="s">
        <v>82</v>
      </c>
      <c r="G796" s="44" t="s">
        <v>85</v>
      </c>
      <c r="H796" s="44"/>
      <c r="I796" s="44" t="s">
        <v>85</v>
      </c>
      <c r="J796" s="56"/>
      <c r="K796" s="44"/>
      <c r="L796" s="56">
        <v>167.24</v>
      </c>
      <c r="M796" s="44"/>
      <c r="N796" s="55">
        <v>2982</v>
      </c>
      <c r="T796" s="43"/>
      <c r="U796" s="26"/>
      <c r="Y796" s="16" t="s">
        <v>84</v>
      </c>
      <c r="AA796" s="26"/>
      <c r="AB796" s="26"/>
    </row>
    <row r="797" spans="1:28" s="15" customFormat="1" ht="33.75" x14ac:dyDescent="0.2">
      <c r="A797" s="57"/>
      <c r="B797" s="30" t="s">
        <v>83</v>
      </c>
      <c r="C797" s="84" t="s">
        <v>80</v>
      </c>
      <c r="D797" s="84"/>
      <c r="E797" s="84"/>
      <c r="F797" s="44" t="s">
        <v>82</v>
      </c>
      <c r="G797" s="44" t="s">
        <v>81</v>
      </c>
      <c r="H797" s="44"/>
      <c r="I797" s="44" t="s">
        <v>81</v>
      </c>
      <c r="J797" s="56"/>
      <c r="K797" s="44"/>
      <c r="L797" s="56">
        <v>126.09</v>
      </c>
      <c r="M797" s="44"/>
      <c r="N797" s="55">
        <v>2249</v>
      </c>
      <c r="T797" s="43"/>
      <c r="U797" s="26"/>
      <c r="Y797" s="16" t="s">
        <v>80</v>
      </c>
      <c r="AA797" s="26"/>
      <c r="AB797" s="26"/>
    </row>
    <row r="798" spans="1:28" s="15" customFormat="1" ht="12" x14ac:dyDescent="0.2">
      <c r="A798" s="54"/>
      <c r="B798" s="24"/>
      <c r="C798" s="87" t="s">
        <v>79</v>
      </c>
      <c r="D798" s="87"/>
      <c r="E798" s="87"/>
      <c r="F798" s="49"/>
      <c r="G798" s="49"/>
      <c r="H798" s="49"/>
      <c r="I798" s="49"/>
      <c r="J798" s="50"/>
      <c r="K798" s="49"/>
      <c r="L798" s="50">
        <v>797.2</v>
      </c>
      <c r="M798" s="53"/>
      <c r="N798" s="48">
        <v>9235</v>
      </c>
      <c r="T798" s="43"/>
      <c r="U798" s="26"/>
      <c r="AA798" s="26" t="s">
        <v>79</v>
      </c>
      <c r="AB798" s="26"/>
    </row>
    <row r="799" spans="1:28" s="15" customFormat="1" ht="45" x14ac:dyDescent="0.2">
      <c r="A799" s="52" t="s">
        <v>81</v>
      </c>
      <c r="B799" s="51" t="s">
        <v>127</v>
      </c>
      <c r="C799" s="87" t="s">
        <v>124</v>
      </c>
      <c r="D799" s="87"/>
      <c r="E799" s="87"/>
      <c r="F799" s="49" t="s">
        <v>126</v>
      </c>
      <c r="G799" s="49"/>
      <c r="H799" s="49"/>
      <c r="I799" s="49" t="s">
        <v>125</v>
      </c>
      <c r="J799" s="50">
        <v>60.67</v>
      </c>
      <c r="K799" s="49"/>
      <c r="L799" s="50">
        <v>364.02</v>
      </c>
      <c r="M799" s="49" t="s">
        <v>74</v>
      </c>
      <c r="N799" s="48">
        <v>1573</v>
      </c>
      <c r="T799" s="43"/>
      <c r="U799" s="26" t="s">
        <v>124</v>
      </c>
      <c r="AA799" s="26"/>
      <c r="AB799" s="26"/>
    </row>
    <row r="800" spans="1:28" s="15" customFormat="1" ht="12" x14ac:dyDescent="0.2">
      <c r="A800" s="47"/>
      <c r="B800" s="46"/>
      <c r="C800" s="84" t="s">
        <v>123</v>
      </c>
      <c r="D800" s="84"/>
      <c r="E800" s="84"/>
      <c r="F800" s="84"/>
      <c r="G800" s="84"/>
      <c r="H800" s="84"/>
      <c r="I800" s="84"/>
      <c r="J800" s="84"/>
      <c r="K800" s="84"/>
      <c r="L800" s="84"/>
      <c r="M800" s="84"/>
      <c r="N800" s="92"/>
      <c r="T800" s="43"/>
      <c r="U800" s="26"/>
      <c r="V800" s="16" t="s">
        <v>123</v>
      </c>
      <c r="AA800" s="26"/>
      <c r="AB800" s="26"/>
    </row>
    <row r="801" spans="1:28" s="15" customFormat="1" ht="45" x14ac:dyDescent="0.2">
      <c r="A801" s="52" t="s">
        <v>122</v>
      </c>
      <c r="B801" s="51" t="s">
        <v>121</v>
      </c>
      <c r="C801" s="87" t="s">
        <v>120</v>
      </c>
      <c r="D801" s="87"/>
      <c r="E801" s="87"/>
      <c r="F801" s="49" t="s">
        <v>106</v>
      </c>
      <c r="G801" s="49"/>
      <c r="H801" s="49"/>
      <c r="I801" s="49" t="s">
        <v>105</v>
      </c>
      <c r="J801" s="50"/>
      <c r="K801" s="49"/>
      <c r="L801" s="50"/>
      <c r="M801" s="49"/>
      <c r="N801" s="48"/>
      <c r="T801" s="43"/>
      <c r="U801" s="26" t="s">
        <v>120</v>
      </c>
      <c r="AA801" s="26"/>
      <c r="AB801" s="26"/>
    </row>
    <row r="802" spans="1:28" s="15" customFormat="1" ht="12" x14ac:dyDescent="0.2">
      <c r="A802" s="47"/>
      <c r="B802" s="46"/>
      <c r="C802" s="84" t="s">
        <v>103</v>
      </c>
      <c r="D802" s="84"/>
      <c r="E802" s="84"/>
      <c r="F802" s="84"/>
      <c r="G802" s="84"/>
      <c r="H802" s="84"/>
      <c r="I802" s="84"/>
      <c r="J802" s="84"/>
      <c r="K802" s="84"/>
      <c r="L802" s="84"/>
      <c r="M802" s="84"/>
      <c r="N802" s="92"/>
      <c r="T802" s="43"/>
      <c r="U802" s="26"/>
      <c r="V802" s="16" t="s">
        <v>103</v>
      </c>
      <c r="AA802" s="26"/>
      <c r="AB802" s="26"/>
    </row>
    <row r="803" spans="1:28" s="15" customFormat="1" ht="22.5" x14ac:dyDescent="0.2">
      <c r="A803" s="60"/>
      <c r="B803" s="30" t="s">
        <v>101</v>
      </c>
      <c r="C803" s="84" t="s">
        <v>100</v>
      </c>
      <c r="D803" s="84"/>
      <c r="E803" s="84"/>
      <c r="F803" s="84"/>
      <c r="G803" s="84"/>
      <c r="H803" s="84"/>
      <c r="I803" s="84"/>
      <c r="J803" s="84"/>
      <c r="K803" s="84"/>
      <c r="L803" s="84"/>
      <c r="M803" s="84"/>
      <c r="N803" s="92"/>
      <c r="T803" s="43"/>
      <c r="U803" s="26"/>
      <c r="W803" s="16" t="s">
        <v>100</v>
      </c>
      <c r="AA803" s="26"/>
      <c r="AB803" s="26"/>
    </row>
    <row r="804" spans="1:28" s="15" customFormat="1" ht="12" x14ac:dyDescent="0.2">
      <c r="A804" s="57"/>
      <c r="B804" s="30" t="s">
        <v>99</v>
      </c>
      <c r="C804" s="84" t="s">
        <v>97</v>
      </c>
      <c r="D804" s="84"/>
      <c r="E804" s="84"/>
      <c r="F804" s="44"/>
      <c r="G804" s="44"/>
      <c r="H804" s="44"/>
      <c r="I804" s="44"/>
      <c r="J804" s="56">
        <v>465.73</v>
      </c>
      <c r="K804" s="44" t="s">
        <v>111</v>
      </c>
      <c r="L804" s="56">
        <v>3.35</v>
      </c>
      <c r="M804" s="44" t="s">
        <v>98</v>
      </c>
      <c r="N804" s="55">
        <v>60</v>
      </c>
      <c r="T804" s="43"/>
      <c r="U804" s="26"/>
      <c r="X804" s="16" t="s">
        <v>97</v>
      </c>
      <c r="AA804" s="26"/>
      <c r="AB804" s="26"/>
    </row>
    <row r="805" spans="1:28" s="15" customFormat="1" ht="12" x14ac:dyDescent="0.2">
      <c r="A805" s="57"/>
      <c r="B805" s="30" t="s">
        <v>119</v>
      </c>
      <c r="C805" s="84" t="s">
        <v>117</v>
      </c>
      <c r="D805" s="84"/>
      <c r="E805" s="84"/>
      <c r="F805" s="44"/>
      <c r="G805" s="44"/>
      <c r="H805" s="44"/>
      <c r="I805" s="44"/>
      <c r="J805" s="56">
        <v>2514.21</v>
      </c>
      <c r="K805" s="44" t="s">
        <v>111</v>
      </c>
      <c r="L805" s="56">
        <v>18.07</v>
      </c>
      <c r="M805" s="44" t="s">
        <v>118</v>
      </c>
      <c r="N805" s="55">
        <v>146</v>
      </c>
      <c r="T805" s="43"/>
      <c r="U805" s="26"/>
      <c r="X805" s="16" t="s">
        <v>117</v>
      </c>
      <c r="AA805" s="26"/>
      <c r="AB805" s="26"/>
    </row>
    <row r="806" spans="1:28" s="15" customFormat="1" ht="12" x14ac:dyDescent="0.2">
      <c r="A806" s="57"/>
      <c r="B806" s="30" t="s">
        <v>116</v>
      </c>
      <c r="C806" s="84" t="s">
        <v>115</v>
      </c>
      <c r="D806" s="84"/>
      <c r="E806" s="84"/>
      <c r="F806" s="44"/>
      <c r="G806" s="44"/>
      <c r="H806" s="44"/>
      <c r="I806" s="44"/>
      <c r="J806" s="56">
        <v>318.02</v>
      </c>
      <c r="K806" s="44" t="s">
        <v>111</v>
      </c>
      <c r="L806" s="56">
        <v>2.29</v>
      </c>
      <c r="M806" s="44" t="s">
        <v>98</v>
      </c>
      <c r="N806" s="55">
        <v>41</v>
      </c>
      <c r="T806" s="43"/>
      <c r="U806" s="26"/>
      <c r="X806" s="16" t="s">
        <v>115</v>
      </c>
      <c r="AA806" s="26"/>
      <c r="AB806" s="26"/>
    </row>
    <row r="807" spans="1:28" s="15" customFormat="1" ht="12" x14ac:dyDescent="0.2">
      <c r="A807" s="57"/>
      <c r="B807" s="30" t="s">
        <v>96</v>
      </c>
      <c r="C807" s="84" t="s">
        <v>94</v>
      </c>
      <c r="D807" s="84"/>
      <c r="E807" s="84"/>
      <c r="F807" s="44"/>
      <c r="G807" s="44"/>
      <c r="H807" s="44"/>
      <c r="I807" s="44"/>
      <c r="J807" s="56">
        <v>365.17</v>
      </c>
      <c r="K807" s="44"/>
      <c r="L807" s="56">
        <v>2.2799999999999998</v>
      </c>
      <c r="M807" s="44" t="s">
        <v>74</v>
      </c>
      <c r="N807" s="55">
        <v>10</v>
      </c>
      <c r="T807" s="43"/>
      <c r="U807" s="26"/>
      <c r="X807" s="16" t="s">
        <v>94</v>
      </c>
      <c r="AA807" s="26"/>
      <c r="AB807" s="26"/>
    </row>
    <row r="808" spans="1:28" s="15" customFormat="1" ht="12" x14ac:dyDescent="0.2">
      <c r="A808" s="57"/>
      <c r="B808" s="30"/>
      <c r="C808" s="84" t="s">
        <v>89</v>
      </c>
      <c r="D808" s="84"/>
      <c r="E808" s="84"/>
      <c r="F808" s="44" t="s">
        <v>93</v>
      </c>
      <c r="G808" s="44" t="s">
        <v>114</v>
      </c>
      <c r="H808" s="44" t="s">
        <v>111</v>
      </c>
      <c r="I808" s="44" t="s">
        <v>113</v>
      </c>
      <c r="J808" s="56"/>
      <c r="K808" s="44"/>
      <c r="L808" s="56"/>
      <c r="M808" s="44"/>
      <c r="N808" s="55"/>
      <c r="T808" s="43"/>
      <c r="U808" s="26"/>
      <c r="Y808" s="16" t="s">
        <v>89</v>
      </c>
      <c r="AA808" s="26"/>
      <c r="AB808" s="26"/>
    </row>
    <row r="809" spans="1:28" s="15" customFormat="1" ht="12" x14ac:dyDescent="0.2">
      <c r="A809" s="57"/>
      <c r="B809" s="30"/>
      <c r="C809" s="84" t="s">
        <v>109</v>
      </c>
      <c r="D809" s="84"/>
      <c r="E809" s="84"/>
      <c r="F809" s="44" t="s">
        <v>93</v>
      </c>
      <c r="G809" s="44" t="s">
        <v>112</v>
      </c>
      <c r="H809" s="44" t="s">
        <v>111</v>
      </c>
      <c r="I809" s="44" t="s">
        <v>110</v>
      </c>
      <c r="J809" s="56"/>
      <c r="K809" s="44"/>
      <c r="L809" s="56"/>
      <c r="M809" s="44"/>
      <c r="N809" s="55"/>
      <c r="T809" s="43"/>
      <c r="U809" s="26"/>
      <c r="Y809" s="16" t="s">
        <v>109</v>
      </c>
      <c r="AA809" s="26"/>
      <c r="AB809" s="26"/>
    </row>
    <row r="810" spans="1:28" s="15" customFormat="1" ht="12" x14ac:dyDescent="0.2">
      <c r="A810" s="57"/>
      <c r="B810" s="30"/>
      <c r="C810" s="88" t="s">
        <v>88</v>
      </c>
      <c r="D810" s="88"/>
      <c r="E810" s="88"/>
      <c r="F810" s="53"/>
      <c r="G810" s="53"/>
      <c r="H810" s="53"/>
      <c r="I810" s="53"/>
      <c r="J810" s="59">
        <v>3345.11</v>
      </c>
      <c r="K810" s="53"/>
      <c r="L810" s="59">
        <v>23.7</v>
      </c>
      <c r="M810" s="53"/>
      <c r="N810" s="58"/>
      <c r="T810" s="43"/>
      <c r="U810" s="26"/>
      <c r="Z810" s="16" t="s">
        <v>88</v>
      </c>
      <c r="AA810" s="26"/>
      <c r="AB810" s="26"/>
    </row>
    <row r="811" spans="1:28" s="15" customFormat="1" ht="12" x14ac:dyDescent="0.2">
      <c r="A811" s="57"/>
      <c r="B811" s="30"/>
      <c r="C811" s="84" t="s">
        <v>87</v>
      </c>
      <c r="D811" s="84"/>
      <c r="E811" s="84"/>
      <c r="F811" s="44"/>
      <c r="G811" s="44"/>
      <c r="H811" s="44"/>
      <c r="I811" s="44"/>
      <c r="J811" s="56"/>
      <c r="K811" s="44"/>
      <c r="L811" s="56">
        <v>5.64</v>
      </c>
      <c r="M811" s="44"/>
      <c r="N811" s="55">
        <v>101</v>
      </c>
      <c r="T811" s="43"/>
      <c r="U811" s="26"/>
      <c r="Y811" s="16" t="s">
        <v>87</v>
      </c>
      <c r="AA811" s="26"/>
      <c r="AB811" s="26"/>
    </row>
    <row r="812" spans="1:28" s="15" customFormat="1" ht="33.75" x14ac:dyDescent="0.2">
      <c r="A812" s="57"/>
      <c r="B812" s="30" t="s">
        <v>86</v>
      </c>
      <c r="C812" s="84" t="s">
        <v>84</v>
      </c>
      <c r="D812" s="84"/>
      <c r="E812" s="84"/>
      <c r="F812" s="44" t="s">
        <v>82</v>
      </c>
      <c r="G812" s="44" t="s">
        <v>85</v>
      </c>
      <c r="H812" s="44"/>
      <c r="I812" s="44" t="s">
        <v>85</v>
      </c>
      <c r="J812" s="56"/>
      <c r="K812" s="44"/>
      <c r="L812" s="56">
        <v>7.11</v>
      </c>
      <c r="M812" s="44"/>
      <c r="N812" s="55">
        <v>127</v>
      </c>
      <c r="T812" s="43"/>
      <c r="U812" s="26"/>
      <c r="Y812" s="16" t="s">
        <v>84</v>
      </c>
      <c r="AA812" s="26"/>
      <c r="AB812" s="26"/>
    </row>
    <row r="813" spans="1:28" s="15" customFormat="1" ht="33.75" x14ac:dyDescent="0.2">
      <c r="A813" s="57"/>
      <c r="B813" s="30" t="s">
        <v>83</v>
      </c>
      <c r="C813" s="84" t="s">
        <v>80</v>
      </c>
      <c r="D813" s="84"/>
      <c r="E813" s="84"/>
      <c r="F813" s="44" t="s">
        <v>82</v>
      </c>
      <c r="G813" s="44" t="s">
        <v>81</v>
      </c>
      <c r="H813" s="44"/>
      <c r="I813" s="44" t="s">
        <v>81</v>
      </c>
      <c r="J813" s="56"/>
      <c r="K813" s="44"/>
      <c r="L813" s="56">
        <v>5.36</v>
      </c>
      <c r="M813" s="44"/>
      <c r="N813" s="55">
        <v>96</v>
      </c>
      <c r="T813" s="43"/>
      <c r="U813" s="26"/>
      <c r="Y813" s="16" t="s">
        <v>80</v>
      </c>
      <c r="AA813" s="26"/>
      <c r="AB813" s="26"/>
    </row>
    <row r="814" spans="1:28" s="15" customFormat="1" ht="12" x14ac:dyDescent="0.2">
      <c r="A814" s="54"/>
      <c r="B814" s="24"/>
      <c r="C814" s="87" t="s">
        <v>79</v>
      </c>
      <c r="D814" s="87"/>
      <c r="E814" s="87"/>
      <c r="F814" s="49"/>
      <c r="G814" s="49"/>
      <c r="H814" s="49"/>
      <c r="I814" s="49"/>
      <c r="J814" s="50"/>
      <c r="K814" s="49"/>
      <c r="L814" s="50">
        <v>36.17</v>
      </c>
      <c r="M814" s="53"/>
      <c r="N814" s="48">
        <v>439</v>
      </c>
      <c r="T814" s="43"/>
      <c r="U814" s="26"/>
      <c r="AA814" s="26" t="s">
        <v>79</v>
      </c>
      <c r="AB814" s="26"/>
    </row>
    <row r="815" spans="1:28" s="15" customFormat="1" ht="33.75" x14ac:dyDescent="0.2">
      <c r="A815" s="52" t="s">
        <v>108</v>
      </c>
      <c r="B815" s="51" t="s">
        <v>107</v>
      </c>
      <c r="C815" s="87" t="s">
        <v>104</v>
      </c>
      <c r="D815" s="87"/>
      <c r="E815" s="87"/>
      <c r="F815" s="49" t="s">
        <v>106</v>
      </c>
      <c r="G815" s="49"/>
      <c r="H815" s="49"/>
      <c r="I815" s="49" t="s">
        <v>105</v>
      </c>
      <c r="J815" s="50"/>
      <c r="K815" s="49"/>
      <c r="L815" s="50"/>
      <c r="M815" s="49"/>
      <c r="N815" s="48"/>
      <c r="T815" s="43"/>
      <c r="U815" s="26" t="s">
        <v>104</v>
      </c>
      <c r="AA815" s="26"/>
      <c r="AB815" s="26"/>
    </row>
    <row r="816" spans="1:28" s="15" customFormat="1" ht="12" x14ac:dyDescent="0.2">
      <c r="A816" s="47"/>
      <c r="B816" s="46"/>
      <c r="C816" s="84" t="s">
        <v>103</v>
      </c>
      <c r="D816" s="84"/>
      <c r="E816" s="84"/>
      <c r="F816" s="84"/>
      <c r="G816" s="84"/>
      <c r="H816" s="84"/>
      <c r="I816" s="84"/>
      <c r="J816" s="84"/>
      <c r="K816" s="84"/>
      <c r="L816" s="84"/>
      <c r="M816" s="84"/>
      <c r="N816" s="92"/>
      <c r="T816" s="43"/>
      <c r="U816" s="26"/>
      <c r="V816" s="16" t="s">
        <v>103</v>
      </c>
      <c r="AA816" s="26"/>
      <c r="AB816" s="26"/>
    </row>
    <row r="817" spans="1:30" s="15" customFormat="1" ht="12" x14ac:dyDescent="0.2">
      <c r="A817" s="60"/>
      <c r="B817" s="30"/>
      <c r="C817" s="84" t="s">
        <v>102</v>
      </c>
      <c r="D817" s="84"/>
      <c r="E817" s="84"/>
      <c r="F817" s="84"/>
      <c r="G817" s="84"/>
      <c r="H817" s="84"/>
      <c r="I817" s="84"/>
      <c r="J817" s="84"/>
      <c r="K817" s="84"/>
      <c r="L817" s="84"/>
      <c r="M817" s="84"/>
      <c r="N817" s="92"/>
      <c r="T817" s="43"/>
      <c r="U817" s="26"/>
      <c r="W817" s="16" t="s">
        <v>102</v>
      </c>
      <c r="AA817" s="26"/>
      <c r="AB817" s="26"/>
    </row>
    <row r="818" spans="1:30" s="15" customFormat="1" ht="22.5" x14ac:dyDescent="0.2">
      <c r="A818" s="60"/>
      <c r="B818" s="30" t="s">
        <v>101</v>
      </c>
      <c r="C818" s="84" t="s">
        <v>100</v>
      </c>
      <c r="D818" s="84"/>
      <c r="E818" s="84"/>
      <c r="F818" s="84"/>
      <c r="G818" s="84"/>
      <c r="H818" s="84"/>
      <c r="I818" s="84"/>
      <c r="J818" s="84"/>
      <c r="K818" s="84"/>
      <c r="L818" s="84"/>
      <c r="M818" s="84"/>
      <c r="N818" s="92"/>
      <c r="T818" s="43"/>
      <c r="U818" s="26"/>
      <c r="W818" s="16" t="s">
        <v>100</v>
      </c>
      <c r="AA818" s="26"/>
      <c r="AB818" s="26"/>
    </row>
    <row r="819" spans="1:30" s="15" customFormat="1" ht="12" x14ac:dyDescent="0.2">
      <c r="A819" s="57"/>
      <c r="B819" s="30" t="s">
        <v>99</v>
      </c>
      <c r="C819" s="84" t="s">
        <v>97</v>
      </c>
      <c r="D819" s="84"/>
      <c r="E819" s="84"/>
      <c r="F819" s="44"/>
      <c r="G819" s="44"/>
      <c r="H819" s="44"/>
      <c r="I819" s="44"/>
      <c r="J819" s="56">
        <v>1.0900000000000001</v>
      </c>
      <c r="K819" s="44" t="s">
        <v>91</v>
      </c>
      <c r="L819" s="56">
        <v>0</v>
      </c>
      <c r="M819" s="44" t="s">
        <v>98</v>
      </c>
      <c r="N819" s="55"/>
      <c r="T819" s="43"/>
      <c r="U819" s="26"/>
      <c r="X819" s="16" t="s">
        <v>97</v>
      </c>
      <c r="AA819" s="26"/>
      <c r="AB819" s="26"/>
    </row>
    <row r="820" spans="1:30" s="15" customFormat="1" ht="12" x14ac:dyDescent="0.2">
      <c r="A820" s="57"/>
      <c r="B820" s="30" t="s">
        <v>96</v>
      </c>
      <c r="C820" s="84" t="s">
        <v>94</v>
      </c>
      <c r="D820" s="84"/>
      <c r="E820" s="84"/>
      <c r="F820" s="44"/>
      <c r="G820" s="44"/>
      <c r="H820" s="44"/>
      <c r="I820" s="44"/>
      <c r="J820" s="56">
        <v>4.24</v>
      </c>
      <c r="K820" s="44" t="s">
        <v>95</v>
      </c>
      <c r="L820" s="56">
        <v>0.01</v>
      </c>
      <c r="M820" s="44" t="s">
        <v>74</v>
      </c>
      <c r="N820" s="55"/>
      <c r="T820" s="43"/>
      <c r="U820" s="26"/>
      <c r="X820" s="16" t="s">
        <v>94</v>
      </c>
      <c r="AA820" s="26"/>
      <c r="AB820" s="26"/>
    </row>
    <row r="821" spans="1:30" s="15" customFormat="1" ht="12" x14ac:dyDescent="0.2">
      <c r="A821" s="57"/>
      <c r="B821" s="30"/>
      <c r="C821" s="84" t="s">
        <v>89</v>
      </c>
      <c r="D821" s="84"/>
      <c r="E821" s="84"/>
      <c r="F821" s="44" t="s">
        <v>93</v>
      </c>
      <c r="G821" s="44" t="s">
        <v>92</v>
      </c>
      <c r="H821" s="44" t="s">
        <v>91</v>
      </c>
      <c r="I821" s="44" t="s">
        <v>90</v>
      </c>
      <c r="J821" s="56"/>
      <c r="K821" s="44"/>
      <c r="L821" s="56"/>
      <c r="M821" s="44"/>
      <c r="N821" s="55"/>
      <c r="T821" s="43"/>
      <c r="U821" s="26"/>
      <c r="Y821" s="16" t="s">
        <v>89</v>
      </c>
      <c r="AA821" s="26"/>
      <c r="AB821" s="26"/>
    </row>
    <row r="822" spans="1:30" s="15" customFormat="1" ht="12" x14ac:dyDescent="0.2">
      <c r="A822" s="57"/>
      <c r="B822" s="30"/>
      <c r="C822" s="88" t="s">
        <v>88</v>
      </c>
      <c r="D822" s="88"/>
      <c r="E822" s="88"/>
      <c r="F822" s="53"/>
      <c r="G822" s="53"/>
      <c r="H822" s="53"/>
      <c r="I822" s="53"/>
      <c r="J822" s="59">
        <v>5.33</v>
      </c>
      <c r="K822" s="53"/>
      <c r="L822" s="59">
        <v>0.01</v>
      </c>
      <c r="M822" s="53"/>
      <c r="N822" s="58"/>
      <c r="T822" s="43"/>
      <c r="U822" s="26"/>
      <c r="Z822" s="16" t="s">
        <v>88</v>
      </c>
      <c r="AA822" s="26"/>
      <c r="AB822" s="26"/>
    </row>
    <row r="823" spans="1:30" s="15" customFormat="1" ht="12" x14ac:dyDescent="0.2">
      <c r="A823" s="57"/>
      <c r="B823" s="30"/>
      <c r="C823" s="84" t="s">
        <v>87</v>
      </c>
      <c r="D823" s="84"/>
      <c r="E823" s="84"/>
      <c r="F823" s="44"/>
      <c r="G823" s="44"/>
      <c r="H823" s="44"/>
      <c r="I823" s="44"/>
      <c r="J823" s="56"/>
      <c r="K823" s="44"/>
      <c r="L823" s="56"/>
      <c r="M823" s="44"/>
      <c r="N823" s="55"/>
      <c r="T823" s="43"/>
      <c r="U823" s="26"/>
      <c r="Y823" s="16" t="s">
        <v>87</v>
      </c>
      <c r="AA823" s="26"/>
      <c r="AB823" s="26"/>
    </row>
    <row r="824" spans="1:30" s="15" customFormat="1" ht="33.75" x14ac:dyDescent="0.2">
      <c r="A824" s="57"/>
      <c r="B824" s="30" t="s">
        <v>86</v>
      </c>
      <c r="C824" s="84" t="s">
        <v>84</v>
      </c>
      <c r="D824" s="84"/>
      <c r="E824" s="84"/>
      <c r="F824" s="44" t="s">
        <v>82</v>
      </c>
      <c r="G824" s="44" t="s">
        <v>85</v>
      </c>
      <c r="H824" s="44"/>
      <c r="I824" s="44" t="s">
        <v>85</v>
      </c>
      <c r="J824" s="56"/>
      <c r="K824" s="44"/>
      <c r="L824" s="56"/>
      <c r="M824" s="44"/>
      <c r="N824" s="55"/>
      <c r="T824" s="43"/>
      <c r="U824" s="26"/>
      <c r="Y824" s="16" t="s">
        <v>84</v>
      </c>
      <c r="AA824" s="26"/>
      <c r="AB824" s="26"/>
    </row>
    <row r="825" spans="1:30" s="15" customFormat="1" ht="33.75" x14ac:dyDescent="0.2">
      <c r="A825" s="57"/>
      <c r="B825" s="30" t="s">
        <v>83</v>
      </c>
      <c r="C825" s="84" t="s">
        <v>80</v>
      </c>
      <c r="D825" s="84"/>
      <c r="E825" s="84"/>
      <c r="F825" s="44" t="s">
        <v>82</v>
      </c>
      <c r="G825" s="44" t="s">
        <v>81</v>
      </c>
      <c r="H825" s="44"/>
      <c r="I825" s="44" t="s">
        <v>81</v>
      </c>
      <c r="J825" s="56"/>
      <c r="K825" s="44"/>
      <c r="L825" s="56"/>
      <c r="M825" s="44"/>
      <c r="N825" s="55"/>
      <c r="T825" s="43"/>
      <c r="U825" s="26"/>
      <c r="Y825" s="16" t="s">
        <v>80</v>
      </c>
      <c r="AA825" s="26"/>
      <c r="AB825" s="26"/>
    </row>
    <row r="826" spans="1:30" s="15" customFormat="1" ht="12" x14ac:dyDescent="0.2">
      <c r="A826" s="54"/>
      <c r="B826" s="24"/>
      <c r="C826" s="87" t="s">
        <v>79</v>
      </c>
      <c r="D826" s="87"/>
      <c r="E826" s="87"/>
      <c r="F826" s="49"/>
      <c r="G826" s="49"/>
      <c r="H826" s="49"/>
      <c r="I826" s="49"/>
      <c r="J826" s="50"/>
      <c r="K826" s="49"/>
      <c r="L826" s="50">
        <v>0.01</v>
      </c>
      <c r="M826" s="53"/>
      <c r="N826" s="48">
        <v>0</v>
      </c>
      <c r="T826" s="43"/>
      <c r="U826" s="26"/>
      <c r="AA826" s="26" t="s">
        <v>79</v>
      </c>
      <c r="AB826" s="26"/>
    </row>
    <row r="827" spans="1:30" s="15" customFormat="1" ht="22.5" x14ac:dyDescent="0.2">
      <c r="A827" s="52" t="s">
        <v>78</v>
      </c>
      <c r="B827" s="51" t="s">
        <v>77</v>
      </c>
      <c r="C827" s="87" t="s">
        <v>73</v>
      </c>
      <c r="D827" s="87"/>
      <c r="E827" s="87"/>
      <c r="F827" s="49" t="s">
        <v>76</v>
      </c>
      <c r="G827" s="49"/>
      <c r="H827" s="49"/>
      <c r="I827" s="49" t="s">
        <v>75</v>
      </c>
      <c r="J827" s="50">
        <v>784</v>
      </c>
      <c r="K827" s="49"/>
      <c r="L827" s="50">
        <v>487.8</v>
      </c>
      <c r="M827" s="49" t="s">
        <v>74</v>
      </c>
      <c r="N827" s="48">
        <v>2107</v>
      </c>
      <c r="T827" s="43"/>
      <c r="U827" s="26" t="s">
        <v>73</v>
      </c>
      <c r="AA827" s="26"/>
      <c r="AB827" s="26"/>
    </row>
    <row r="828" spans="1:30" s="15" customFormat="1" ht="12" x14ac:dyDescent="0.2">
      <c r="A828" s="47"/>
      <c r="B828" s="46"/>
      <c r="C828" s="84" t="s">
        <v>72</v>
      </c>
      <c r="D828" s="84"/>
      <c r="E828" s="84"/>
      <c r="F828" s="84"/>
      <c r="G828" s="84"/>
      <c r="H828" s="84"/>
      <c r="I828" s="84"/>
      <c r="J828" s="84"/>
      <c r="K828" s="84"/>
      <c r="L828" s="84"/>
      <c r="M828" s="84"/>
      <c r="N828" s="92"/>
      <c r="T828" s="43"/>
      <c r="U828" s="26"/>
      <c r="V828" s="16" t="s">
        <v>72</v>
      </c>
      <c r="AA828" s="26"/>
      <c r="AB828" s="26"/>
    </row>
    <row r="829" spans="1:30" s="15" customFormat="1" ht="1.5" customHeight="1" x14ac:dyDescent="0.2">
      <c r="A829" s="45"/>
      <c r="B829" s="24"/>
      <c r="C829" s="24"/>
      <c r="D829" s="24"/>
      <c r="E829" s="24"/>
      <c r="F829" s="45"/>
      <c r="G829" s="45"/>
      <c r="H829" s="45"/>
      <c r="I829" s="45"/>
      <c r="J829" s="25"/>
      <c r="K829" s="45"/>
      <c r="L829" s="25"/>
      <c r="M829" s="44"/>
      <c r="N829" s="25"/>
      <c r="T829" s="43"/>
      <c r="U829" s="26"/>
      <c r="AA829" s="26"/>
      <c r="AB829" s="26"/>
    </row>
    <row r="830" spans="1:30" s="15" customFormat="1" ht="2.25" customHeight="1" x14ac:dyDescent="0.2">
      <c r="B830" s="42"/>
      <c r="C830" s="42"/>
      <c r="D830" s="42"/>
      <c r="E830" s="42"/>
      <c r="F830" s="42"/>
      <c r="G830" s="42"/>
      <c r="H830" s="42"/>
      <c r="I830" s="42"/>
      <c r="J830" s="42"/>
      <c r="K830" s="42"/>
      <c r="L830" s="41"/>
      <c r="M830" s="40"/>
      <c r="N830" s="39"/>
    </row>
    <row r="831" spans="1:30" s="15" customFormat="1" x14ac:dyDescent="0.2">
      <c r="A831" s="38"/>
      <c r="B831" s="37"/>
      <c r="C831" s="87" t="s">
        <v>71</v>
      </c>
      <c r="D831" s="87"/>
      <c r="E831" s="87"/>
      <c r="F831" s="87"/>
      <c r="G831" s="87"/>
      <c r="H831" s="87"/>
      <c r="I831" s="87"/>
      <c r="J831" s="87"/>
      <c r="K831" s="87"/>
      <c r="L831" s="36"/>
      <c r="M831" s="35"/>
      <c r="N831" s="34"/>
      <c r="AC831" s="26" t="s">
        <v>71</v>
      </c>
    </row>
    <row r="832" spans="1:30" s="15" customFormat="1" x14ac:dyDescent="0.2">
      <c r="A832" s="31"/>
      <c r="B832" s="30"/>
      <c r="C832" s="84" t="s">
        <v>70</v>
      </c>
      <c r="D832" s="84"/>
      <c r="E832" s="84"/>
      <c r="F832" s="84"/>
      <c r="G832" s="84"/>
      <c r="H832" s="84"/>
      <c r="I832" s="84"/>
      <c r="J832" s="84"/>
      <c r="K832" s="84"/>
      <c r="L832" s="29">
        <v>336706.15</v>
      </c>
      <c r="M832" s="28"/>
      <c r="N832" s="27">
        <v>2036976</v>
      </c>
      <c r="AC832" s="26"/>
      <c r="AD832" s="16" t="s">
        <v>70</v>
      </c>
    </row>
    <row r="833" spans="1:30" s="15" customFormat="1" x14ac:dyDescent="0.2">
      <c r="A833" s="31"/>
      <c r="B833" s="30"/>
      <c r="C833" s="84" t="s">
        <v>53</v>
      </c>
      <c r="D833" s="84"/>
      <c r="E833" s="84"/>
      <c r="F833" s="84"/>
      <c r="G833" s="84"/>
      <c r="H833" s="84"/>
      <c r="I833" s="84"/>
      <c r="J833" s="84"/>
      <c r="K833" s="84"/>
      <c r="L833" s="29"/>
      <c r="M833" s="28"/>
      <c r="N833" s="27"/>
      <c r="AC833" s="26"/>
      <c r="AD833" s="16" t="s">
        <v>53</v>
      </c>
    </row>
    <row r="834" spans="1:30" s="15" customFormat="1" x14ac:dyDescent="0.2">
      <c r="A834" s="31"/>
      <c r="B834" s="30"/>
      <c r="C834" s="84" t="s">
        <v>69</v>
      </c>
      <c r="D834" s="84"/>
      <c r="E834" s="84"/>
      <c r="F834" s="84"/>
      <c r="G834" s="84"/>
      <c r="H834" s="84"/>
      <c r="I834" s="84"/>
      <c r="J834" s="84"/>
      <c r="K834" s="84"/>
      <c r="L834" s="29">
        <v>9627.41</v>
      </c>
      <c r="M834" s="28"/>
      <c r="N834" s="27">
        <v>171657</v>
      </c>
      <c r="AC834" s="26"/>
      <c r="AD834" s="16" t="s">
        <v>69</v>
      </c>
    </row>
    <row r="835" spans="1:30" s="15" customFormat="1" x14ac:dyDescent="0.2">
      <c r="A835" s="31"/>
      <c r="B835" s="30"/>
      <c r="C835" s="84" t="s">
        <v>68</v>
      </c>
      <c r="D835" s="84"/>
      <c r="E835" s="84"/>
      <c r="F835" s="84"/>
      <c r="G835" s="84"/>
      <c r="H835" s="84"/>
      <c r="I835" s="84"/>
      <c r="J835" s="84"/>
      <c r="K835" s="84"/>
      <c r="L835" s="29">
        <v>120623.35</v>
      </c>
      <c r="M835" s="28"/>
      <c r="N835" s="27">
        <v>973430</v>
      </c>
      <c r="AC835" s="26"/>
      <c r="AD835" s="16" t="s">
        <v>68</v>
      </c>
    </row>
    <row r="836" spans="1:30" s="15" customFormat="1" x14ac:dyDescent="0.2">
      <c r="A836" s="31"/>
      <c r="B836" s="30"/>
      <c r="C836" s="84" t="s">
        <v>67</v>
      </c>
      <c r="D836" s="84"/>
      <c r="E836" s="84"/>
      <c r="F836" s="84"/>
      <c r="G836" s="84"/>
      <c r="H836" s="84"/>
      <c r="I836" s="84"/>
      <c r="J836" s="84"/>
      <c r="K836" s="84"/>
      <c r="L836" s="29">
        <v>3368.89</v>
      </c>
      <c r="M836" s="28"/>
      <c r="N836" s="27">
        <v>60072</v>
      </c>
      <c r="AC836" s="26"/>
      <c r="AD836" s="16" t="s">
        <v>67</v>
      </c>
    </row>
    <row r="837" spans="1:30" s="15" customFormat="1" x14ac:dyDescent="0.2">
      <c r="A837" s="31"/>
      <c r="B837" s="30"/>
      <c r="C837" s="84" t="s">
        <v>66</v>
      </c>
      <c r="D837" s="84"/>
      <c r="E837" s="84"/>
      <c r="F837" s="84"/>
      <c r="G837" s="84"/>
      <c r="H837" s="84"/>
      <c r="I837" s="84"/>
      <c r="J837" s="84"/>
      <c r="K837" s="84"/>
      <c r="L837" s="29">
        <v>206455.39</v>
      </c>
      <c r="M837" s="28"/>
      <c r="N837" s="27">
        <v>891889</v>
      </c>
      <c r="AC837" s="26"/>
      <c r="AD837" s="16" t="s">
        <v>66</v>
      </c>
    </row>
    <row r="838" spans="1:30" s="15" customFormat="1" x14ac:dyDescent="0.2">
      <c r="A838" s="31"/>
      <c r="B838" s="30"/>
      <c r="C838" s="84" t="s">
        <v>65</v>
      </c>
      <c r="D838" s="84"/>
      <c r="E838" s="84"/>
      <c r="F838" s="84"/>
      <c r="G838" s="84"/>
      <c r="H838" s="84"/>
      <c r="I838" s="84"/>
      <c r="J838" s="84"/>
      <c r="K838" s="84"/>
      <c r="L838" s="29">
        <v>357408.22</v>
      </c>
      <c r="M838" s="28"/>
      <c r="N838" s="27">
        <v>2410332</v>
      </c>
      <c r="AC838" s="26"/>
      <c r="AD838" s="16" t="s">
        <v>65</v>
      </c>
    </row>
    <row r="839" spans="1:30" s="15" customFormat="1" x14ac:dyDescent="0.2">
      <c r="A839" s="31"/>
      <c r="B839" s="30"/>
      <c r="C839" s="84" t="s">
        <v>53</v>
      </c>
      <c r="D839" s="84"/>
      <c r="E839" s="84"/>
      <c r="F839" s="84"/>
      <c r="G839" s="84"/>
      <c r="H839" s="84"/>
      <c r="I839" s="84"/>
      <c r="J839" s="84"/>
      <c r="K839" s="84"/>
      <c r="L839" s="29"/>
      <c r="M839" s="28"/>
      <c r="N839" s="27"/>
      <c r="AC839" s="26"/>
      <c r="AD839" s="16" t="s">
        <v>53</v>
      </c>
    </row>
    <row r="840" spans="1:30" s="15" customFormat="1" x14ac:dyDescent="0.2">
      <c r="A840" s="31"/>
      <c r="B840" s="30"/>
      <c r="C840" s="84" t="s">
        <v>63</v>
      </c>
      <c r="D840" s="84"/>
      <c r="E840" s="84"/>
      <c r="F840" s="84"/>
      <c r="G840" s="84"/>
      <c r="H840" s="84"/>
      <c r="I840" s="84"/>
      <c r="J840" s="84"/>
      <c r="K840" s="84"/>
      <c r="L840" s="29">
        <v>9403.44</v>
      </c>
      <c r="M840" s="28"/>
      <c r="N840" s="27">
        <v>167664</v>
      </c>
      <c r="AC840" s="26"/>
      <c r="AD840" s="16" t="s">
        <v>63</v>
      </c>
    </row>
    <row r="841" spans="1:30" s="15" customFormat="1" x14ac:dyDescent="0.2">
      <c r="A841" s="31"/>
      <c r="B841" s="30"/>
      <c r="C841" s="84" t="s">
        <v>62</v>
      </c>
      <c r="D841" s="84"/>
      <c r="E841" s="84"/>
      <c r="F841" s="84"/>
      <c r="G841" s="84"/>
      <c r="H841" s="84"/>
      <c r="I841" s="84"/>
      <c r="J841" s="84"/>
      <c r="K841" s="84"/>
      <c r="L841" s="29">
        <v>120562.72</v>
      </c>
      <c r="M841" s="28"/>
      <c r="N841" s="27">
        <v>972941</v>
      </c>
      <c r="AC841" s="26"/>
      <c r="AD841" s="16" t="s">
        <v>62</v>
      </c>
    </row>
    <row r="842" spans="1:30" s="15" customFormat="1" x14ac:dyDescent="0.2">
      <c r="A842" s="31"/>
      <c r="B842" s="30"/>
      <c r="C842" s="84" t="s">
        <v>61</v>
      </c>
      <c r="D842" s="84"/>
      <c r="E842" s="84"/>
      <c r="F842" s="84"/>
      <c r="G842" s="84"/>
      <c r="H842" s="84"/>
      <c r="I842" s="84"/>
      <c r="J842" s="84"/>
      <c r="K842" s="84"/>
      <c r="L842" s="29">
        <v>3367.43</v>
      </c>
      <c r="M842" s="28"/>
      <c r="N842" s="27">
        <v>60045</v>
      </c>
      <c r="AC842" s="26"/>
      <c r="AD842" s="16" t="s">
        <v>61</v>
      </c>
    </row>
    <row r="843" spans="1:30" s="15" customFormat="1" x14ac:dyDescent="0.2">
      <c r="A843" s="31"/>
      <c r="B843" s="30"/>
      <c r="C843" s="84" t="s">
        <v>60</v>
      </c>
      <c r="D843" s="84"/>
      <c r="E843" s="84"/>
      <c r="F843" s="84"/>
      <c r="G843" s="84"/>
      <c r="H843" s="84"/>
      <c r="I843" s="84"/>
      <c r="J843" s="84"/>
      <c r="K843" s="84"/>
      <c r="L843" s="29">
        <v>206185.99</v>
      </c>
      <c r="M843" s="28"/>
      <c r="N843" s="27">
        <v>890725</v>
      </c>
      <c r="AC843" s="26"/>
      <c r="AD843" s="16" t="s">
        <v>60</v>
      </c>
    </row>
    <row r="844" spans="1:30" s="15" customFormat="1" x14ac:dyDescent="0.2">
      <c r="A844" s="31"/>
      <c r="B844" s="30"/>
      <c r="C844" s="84" t="s">
        <v>59</v>
      </c>
      <c r="D844" s="84"/>
      <c r="E844" s="84"/>
      <c r="F844" s="84"/>
      <c r="G844" s="84"/>
      <c r="H844" s="84"/>
      <c r="I844" s="84"/>
      <c r="J844" s="84"/>
      <c r="K844" s="84"/>
      <c r="L844" s="29">
        <v>14044.95</v>
      </c>
      <c r="M844" s="28"/>
      <c r="N844" s="27">
        <v>250425</v>
      </c>
      <c r="AC844" s="26"/>
      <c r="AD844" s="16" t="s">
        <v>59</v>
      </c>
    </row>
    <row r="845" spans="1:30" s="15" customFormat="1" x14ac:dyDescent="0.2">
      <c r="A845" s="31"/>
      <c r="B845" s="30"/>
      <c r="C845" s="84" t="s">
        <v>58</v>
      </c>
      <c r="D845" s="84"/>
      <c r="E845" s="84"/>
      <c r="F845" s="84"/>
      <c r="G845" s="84"/>
      <c r="H845" s="84"/>
      <c r="I845" s="84"/>
      <c r="J845" s="84"/>
      <c r="K845" s="84"/>
      <c r="L845" s="29">
        <v>7211.12</v>
      </c>
      <c r="M845" s="28"/>
      <c r="N845" s="27">
        <v>128577</v>
      </c>
      <c r="AC845" s="26"/>
      <c r="AD845" s="16" t="s">
        <v>58</v>
      </c>
    </row>
    <row r="846" spans="1:30" s="15" customFormat="1" x14ac:dyDescent="0.2">
      <c r="A846" s="31"/>
      <c r="B846" s="30"/>
      <c r="C846" s="84" t="s">
        <v>64</v>
      </c>
      <c r="D846" s="84"/>
      <c r="E846" s="84"/>
      <c r="F846" s="84"/>
      <c r="G846" s="84"/>
      <c r="H846" s="84"/>
      <c r="I846" s="84"/>
      <c r="J846" s="84"/>
      <c r="K846" s="84"/>
      <c r="L846" s="29">
        <v>872.02</v>
      </c>
      <c r="M846" s="28"/>
      <c r="N846" s="27">
        <v>11317</v>
      </c>
      <c r="AC846" s="26"/>
      <c r="AD846" s="16" t="s">
        <v>64</v>
      </c>
    </row>
    <row r="847" spans="1:30" s="15" customFormat="1" x14ac:dyDescent="0.2">
      <c r="A847" s="31"/>
      <c r="B847" s="30"/>
      <c r="C847" s="84" t="s">
        <v>53</v>
      </c>
      <c r="D847" s="84"/>
      <c r="E847" s="84"/>
      <c r="F847" s="84"/>
      <c r="G847" s="84"/>
      <c r="H847" s="84"/>
      <c r="I847" s="84"/>
      <c r="J847" s="84"/>
      <c r="K847" s="84"/>
      <c r="L847" s="29"/>
      <c r="M847" s="28"/>
      <c r="N847" s="27"/>
      <c r="AC847" s="26"/>
      <c r="AD847" s="16" t="s">
        <v>53</v>
      </c>
    </row>
    <row r="848" spans="1:30" s="15" customFormat="1" x14ac:dyDescent="0.2">
      <c r="A848" s="31"/>
      <c r="B848" s="30"/>
      <c r="C848" s="84" t="s">
        <v>63</v>
      </c>
      <c r="D848" s="84"/>
      <c r="E848" s="84"/>
      <c r="F848" s="84"/>
      <c r="G848" s="84"/>
      <c r="H848" s="84"/>
      <c r="I848" s="84"/>
      <c r="J848" s="84"/>
      <c r="K848" s="84"/>
      <c r="L848" s="29">
        <v>223.97</v>
      </c>
      <c r="M848" s="28"/>
      <c r="N848" s="27">
        <v>3993</v>
      </c>
      <c r="AC848" s="26"/>
      <c r="AD848" s="16" t="s">
        <v>63</v>
      </c>
    </row>
    <row r="849" spans="1:31" x14ac:dyDescent="0.2">
      <c r="A849" s="31"/>
      <c r="B849" s="30"/>
      <c r="C849" s="84" t="s">
        <v>62</v>
      </c>
      <c r="D849" s="84"/>
      <c r="E849" s="84"/>
      <c r="F849" s="84"/>
      <c r="G849" s="84"/>
      <c r="H849" s="84"/>
      <c r="I849" s="84"/>
      <c r="J849" s="84"/>
      <c r="K849" s="84"/>
      <c r="L849" s="29">
        <v>60.63</v>
      </c>
      <c r="M849" s="28"/>
      <c r="N849" s="27">
        <v>489</v>
      </c>
      <c r="P849" s="15"/>
      <c r="Q849" s="15"/>
      <c r="R849" s="15"/>
      <c r="S849" s="15"/>
      <c r="T849" s="15"/>
      <c r="U849" s="15"/>
      <c r="V849" s="15"/>
      <c r="W849" s="15"/>
      <c r="X849" s="15"/>
      <c r="Y849" s="15"/>
      <c r="Z849" s="15"/>
      <c r="AA849" s="15"/>
      <c r="AB849" s="15"/>
      <c r="AC849" s="26"/>
      <c r="AD849" s="16" t="s">
        <v>62</v>
      </c>
      <c r="AE849" s="15"/>
    </row>
    <row r="850" spans="1:31" x14ac:dyDescent="0.2">
      <c r="A850" s="31"/>
      <c r="B850" s="30"/>
      <c r="C850" s="84" t="s">
        <v>61</v>
      </c>
      <c r="D850" s="84"/>
      <c r="E850" s="84"/>
      <c r="F850" s="84"/>
      <c r="G850" s="84"/>
      <c r="H850" s="84"/>
      <c r="I850" s="84"/>
      <c r="J850" s="84"/>
      <c r="K850" s="84"/>
      <c r="L850" s="29">
        <v>1.46</v>
      </c>
      <c r="M850" s="28"/>
      <c r="N850" s="27">
        <v>27</v>
      </c>
      <c r="P850" s="15"/>
      <c r="Q850" s="15"/>
      <c r="R850" s="15"/>
      <c r="S850" s="15"/>
      <c r="T850" s="15"/>
      <c r="U850" s="15"/>
      <c r="V850" s="15"/>
      <c r="W850" s="15"/>
      <c r="X850" s="15"/>
      <c r="Y850" s="15"/>
      <c r="Z850" s="15"/>
      <c r="AA850" s="15"/>
      <c r="AB850" s="15"/>
      <c r="AC850" s="26"/>
      <c r="AD850" s="16" t="s">
        <v>61</v>
      </c>
      <c r="AE850" s="15"/>
    </row>
    <row r="851" spans="1:31" x14ac:dyDescent="0.2">
      <c r="A851" s="31"/>
      <c r="B851" s="30"/>
      <c r="C851" s="84" t="s">
        <v>60</v>
      </c>
      <c r="D851" s="84"/>
      <c r="E851" s="84"/>
      <c r="F851" s="84"/>
      <c r="G851" s="84"/>
      <c r="H851" s="84"/>
      <c r="I851" s="84"/>
      <c r="J851" s="84"/>
      <c r="K851" s="84"/>
      <c r="L851" s="29">
        <v>269.39999999999998</v>
      </c>
      <c r="M851" s="28"/>
      <c r="N851" s="27">
        <v>1164</v>
      </c>
      <c r="P851" s="15"/>
      <c r="Q851" s="15"/>
      <c r="R851" s="15"/>
      <c r="S851" s="15"/>
      <c r="T851" s="15"/>
      <c r="U851" s="15"/>
      <c r="V851" s="15"/>
      <c r="W851" s="15"/>
      <c r="X851" s="15"/>
      <c r="Y851" s="15"/>
      <c r="Z851" s="15"/>
      <c r="AA851" s="15"/>
      <c r="AB851" s="15"/>
      <c r="AC851" s="26"/>
      <c r="AD851" s="16" t="s">
        <v>60</v>
      </c>
      <c r="AE851" s="15"/>
    </row>
    <row r="852" spans="1:31" x14ac:dyDescent="0.2">
      <c r="A852" s="31"/>
      <c r="B852" s="30"/>
      <c r="C852" s="84" t="s">
        <v>59</v>
      </c>
      <c r="D852" s="84"/>
      <c r="E852" s="84"/>
      <c r="F852" s="84"/>
      <c r="G852" s="84"/>
      <c r="H852" s="84"/>
      <c r="I852" s="84"/>
      <c r="J852" s="84"/>
      <c r="K852" s="84"/>
      <c r="L852" s="29">
        <v>209.56</v>
      </c>
      <c r="M852" s="28"/>
      <c r="N852" s="27">
        <v>3737</v>
      </c>
      <c r="P852" s="15"/>
      <c r="Q852" s="15"/>
      <c r="R852" s="15"/>
      <c r="S852" s="15"/>
      <c r="T852" s="15"/>
      <c r="U852" s="15"/>
      <c r="V852" s="15"/>
      <c r="W852" s="15"/>
      <c r="X852" s="15"/>
      <c r="Y852" s="15"/>
      <c r="Z852" s="15"/>
      <c r="AA852" s="15"/>
      <c r="AB852" s="15"/>
      <c r="AC852" s="26"/>
      <c r="AD852" s="16" t="s">
        <v>59</v>
      </c>
      <c r="AE852" s="15"/>
    </row>
    <row r="853" spans="1:31" x14ac:dyDescent="0.2">
      <c r="A853" s="31"/>
      <c r="B853" s="30"/>
      <c r="C853" s="84" t="s">
        <v>58</v>
      </c>
      <c r="D853" s="84"/>
      <c r="E853" s="84"/>
      <c r="F853" s="84"/>
      <c r="G853" s="84"/>
      <c r="H853" s="84"/>
      <c r="I853" s="84"/>
      <c r="J853" s="84"/>
      <c r="K853" s="84"/>
      <c r="L853" s="29">
        <v>108.46</v>
      </c>
      <c r="M853" s="28"/>
      <c r="N853" s="27">
        <v>1934</v>
      </c>
      <c r="P853" s="15"/>
      <c r="Q853" s="15"/>
      <c r="R853" s="15"/>
      <c r="S853" s="15"/>
      <c r="T853" s="15"/>
      <c r="U853" s="15"/>
      <c r="V853" s="15"/>
      <c r="W853" s="15"/>
      <c r="X853" s="15"/>
      <c r="Y853" s="15"/>
      <c r="Z853" s="15"/>
      <c r="AA853" s="15"/>
      <c r="AB853" s="15"/>
      <c r="AC853" s="26"/>
      <c r="AD853" s="16" t="s">
        <v>58</v>
      </c>
      <c r="AE853" s="15"/>
    </row>
    <row r="854" spans="1:31" x14ac:dyDescent="0.2">
      <c r="A854" s="31"/>
      <c r="B854" s="30"/>
      <c r="C854" s="84" t="s">
        <v>57</v>
      </c>
      <c r="D854" s="84"/>
      <c r="E854" s="84"/>
      <c r="F854" s="84"/>
      <c r="G854" s="84"/>
      <c r="H854" s="84"/>
      <c r="I854" s="84"/>
      <c r="J854" s="84"/>
      <c r="K854" s="84"/>
      <c r="L854" s="29">
        <v>12996.3</v>
      </c>
      <c r="M854" s="28"/>
      <c r="N854" s="27">
        <v>231729</v>
      </c>
      <c r="P854" s="15"/>
      <c r="Q854" s="15"/>
      <c r="R854" s="15"/>
      <c r="S854" s="15"/>
      <c r="T854" s="15"/>
      <c r="U854" s="15"/>
      <c r="V854" s="15"/>
      <c r="W854" s="15"/>
      <c r="X854" s="15"/>
      <c r="Y854" s="15"/>
      <c r="Z854" s="15"/>
      <c r="AA854" s="15"/>
      <c r="AB854" s="15"/>
      <c r="AC854" s="26"/>
      <c r="AD854" s="16" t="s">
        <v>57</v>
      </c>
      <c r="AE854" s="15"/>
    </row>
    <row r="855" spans="1:31" x14ac:dyDescent="0.2">
      <c r="A855" s="31"/>
      <c r="B855" s="30"/>
      <c r="C855" s="84" t="s">
        <v>56</v>
      </c>
      <c r="D855" s="84"/>
      <c r="E855" s="84"/>
      <c r="F855" s="84"/>
      <c r="G855" s="84"/>
      <c r="H855" s="84"/>
      <c r="I855" s="84"/>
      <c r="J855" s="84"/>
      <c r="K855" s="84"/>
      <c r="L855" s="29">
        <v>14254.51</v>
      </c>
      <c r="M855" s="28"/>
      <c r="N855" s="27">
        <v>254162</v>
      </c>
      <c r="P855" s="15"/>
      <c r="Q855" s="15"/>
      <c r="R855" s="15"/>
      <c r="S855" s="15"/>
      <c r="T855" s="15"/>
      <c r="U855" s="15"/>
      <c r="V855" s="15"/>
      <c r="W855" s="15"/>
      <c r="X855" s="15"/>
      <c r="Y855" s="15"/>
      <c r="Z855" s="15"/>
      <c r="AA855" s="15"/>
      <c r="AB855" s="15"/>
      <c r="AC855" s="26"/>
      <c r="AD855" s="16" t="s">
        <v>56</v>
      </c>
      <c r="AE855" s="15"/>
    </row>
    <row r="856" spans="1:31" x14ac:dyDescent="0.2">
      <c r="A856" s="31"/>
      <c r="B856" s="30"/>
      <c r="C856" s="84" t="s">
        <v>55</v>
      </c>
      <c r="D856" s="84"/>
      <c r="E856" s="84"/>
      <c r="F856" s="84"/>
      <c r="G856" s="84"/>
      <c r="H856" s="84"/>
      <c r="I856" s="84"/>
      <c r="J856" s="84"/>
      <c r="K856" s="84"/>
      <c r="L856" s="29">
        <v>7319.58</v>
      </c>
      <c r="M856" s="28"/>
      <c r="N856" s="27">
        <v>130511</v>
      </c>
      <c r="P856" s="15"/>
      <c r="Q856" s="15"/>
      <c r="R856" s="15"/>
      <c r="S856" s="15"/>
      <c r="T856" s="15"/>
      <c r="U856" s="15"/>
      <c r="V856" s="15"/>
      <c r="W856" s="15"/>
      <c r="X856" s="15"/>
      <c r="Y856" s="15"/>
      <c r="Z856" s="15"/>
      <c r="AA856" s="15"/>
      <c r="AB856" s="15"/>
      <c r="AC856" s="26"/>
      <c r="AD856" s="16" t="s">
        <v>55</v>
      </c>
      <c r="AE856" s="15"/>
    </row>
    <row r="857" spans="1:31" x14ac:dyDescent="0.2">
      <c r="A857" s="31"/>
      <c r="B857" s="25"/>
      <c r="C857" s="85" t="s">
        <v>54</v>
      </c>
      <c r="D857" s="85"/>
      <c r="E857" s="85"/>
      <c r="F857" s="85"/>
      <c r="G857" s="85"/>
      <c r="H857" s="85"/>
      <c r="I857" s="85"/>
      <c r="J857" s="85"/>
      <c r="K857" s="85"/>
      <c r="L857" s="23">
        <v>358280.24</v>
      </c>
      <c r="M857" s="33"/>
      <c r="N857" s="32">
        <v>2421649</v>
      </c>
      <c r="P857" s="15"/>
      <c r="Q857" s="15"/>
      <c r="R857" s="15"/>
      <c r="S857" s="15"/>
      <c r="T857" s="15"/>
      <c r="U857" s="15"/>
      <c r="V857" s="15"/>
      <c r="W857" s="15"/>
      <c r="X857" s="15"/>
      <c r="Y857" s="15"/>
      <c r="Z857" s="15"/>
      <c r="AA857" s="15"/>
      <c r="AB857" s="15"/>
      <c r="AC857" s="26"/>
      <c r="AD857" s="15"/>
      <c r="AE857" s="26" t="s">
        <v>54</v>
      </c>
    </row>
    <row r="858" spans="1:31" x14ac:dyDescent="0.2">
      <c r="A858" s="31"/>
      <c r="B858" s="30"/>
      <c r="C858" s="84" t="s">
        <v>53</v>
      </c>
      <c r="D858" s="84"/>
      <c r="E858" s="84"/>
      <c r="F858" s="84"/>
      <c r="G858" s="84"/>
      <c r="H858" s="84"/>
      <c r="I858" s="84"/>
      <c r="J858" s="84"/>
      <c r="K858" s="84"/>
      <c r="L858" s="29"/>
      <c r="M858" s="28"/>
      <c r="N858" s="27"/>
      <c r="P858" s="15"/>
      <c r="Q858" s="15"/>
      <c r="R858" s="15"/>
      <c r="S858" s="15"/>
      <c r="T858" s="15"/>
      <c r="U858" s="15"/>
      <c r="V858" s="15"/>
      <c r="W858" s="15"/>
      <c r="X858" s="15"/>
      <c r="Y858" s="15"/>
      <c r="Z858" s="15"/>
      <c r="AA858" s="15"/>
      <c r="AB858" s="15"/>
      <c r="AC858" s="26"/>
      <c r="AD858" s="16" t="s">
        <v>53</v>
      </c>
      <c r="AE858" s="26"/>
    </row>
    <row r="859" spans="1:31" x14ac:dyDescent="0.2">
      <c r="A859" s="31"/>
      <c r="B859" s="30"/>
      <c r="C859" s="84" t="s">
        <v>52</v>
      </c>
      <c r="D859" s="84"/>
      <c r="E859" s="84"/>
      <c r="F859" s="84"/>
      <c r="G859" s="84"/>
      <c r="H859" s="84"/>
      <c r="I859" s="84"/>
      <c r="J859" s="84"/>
      <c r="K859" s="84"/>
      <c r="L859" s="29"/>
      <c r="M859" s="28"/>
      <c r="N859" s="27">
        <v>425855</v>
      </c>
      <c r="P859" s="15"/>
      <c r="Q859" s="15"/>
      <c r="R859" s="15"/>
      <c r="S859" s="15"/>
      <c r="T859" s="15"/>
      <c r="U859" s="15"/>
      <c r="V859" s="15"/>
      <c r="W859" s="15"/>
      <c r="X859" s="15"/>
      <c r="Y859" s="15"/>
      <c r="Z859" s="15"/>
      <c r="AA859" s="15"/>
      <c r="AB859" s="15"/>
      <c r="AC859" s="26"/>
      <c r="AD859" s="16" t="s">
        <v>52</v>
      </c>
      <c r="AE859" s="26"/>
    </row>
    <row r="860" spans="1:31" ht="1.5" customHeight="1" x14ac:dyDescent="0.2">
      <c r="B860" s="25"/>
      <c r="C860" s="24"/>
      <c r="D860" s="24"/>
      <c r="E860" s="24"/>
      <c r="F860" s="24"/>
      <c r="G860" s="24"/>
      <c r="H860" s="24"/>
      <c r="I860" s="24"/>
      <c r="J860" s="24"/>
      <c r="K860" s="24"/>
      <c r="L860" s="23"/>
      <c r="M860" s="22"/>
      <c r="N860" s="21"/>
      <c r="P860" s="15"/>
      <c r="Q860" s="15"/>
      <c r="R860" s="15"/>
      <c r="S860" s="15"/>
      <c r="T860" s="15"/>
      <c r="U860" s="15"/>
      <c r="V860" s="15"/>
      <c r="W860" s="15"/>
      <c r="X860" s="15"/>
      <c r="Y860" s="15"/>
      <c r="Z860" s="15"/>
      <c r="AA860" s="15"/>
      <c r="AB860" s="15"/>
      <c r="AC860" s="15"/>
      <c r="AD860" s="15"/>
      <c r="AE860" s="15"/>
    </row>
    <row r="861" spans="1:31" ht="53.25" customHeight="1" x14ac:dyDescent="0.2">
      <c r="A861" s="20"/>
      <c r="B861" s="20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P861" s="15"/>
      <c r="Q861" s="15"/>
      <c r="R861" s="15"/>
      <c r="S861" s="15"/>
      <c r="T861" s="15"/>
      <c r="U861" s="15"/>
      <c r="V861" s="15"/>
      <c r="W861" s="15"/>
      <c r="X861" s="15"/>
      <c r="Y861" s="15"/>
      <c r="Z861" s="15"/>
      <c r="AA861" s="15"/>
      <c r="AB861" s="15"/>
      <c r="AC861" s="15"/>
      <c r="AD861" s="15"/>
      <c r="AE861" s="15"/>
    </row>
    <row r="862" spans="1:31" x14ac:dyDescent="0.2">
      <c r="B862" s="18" t="s">
        <v>51</v>
      </c>
      <c r="C862" s="86" t="s">
        <v>50</v>
      </c>
      <c r="D862" s="86"/>
      <c r="E862" s="86"/>
      <c r="F862" s="86"/>
      <c r="G862" s="86"/>
      <c r="H862" s="86"/>
      <c r="I862" s="86"/>
      <c r="J862" s="86"/>
      <c r="K862" s="86"/>
      <c r="L862" s="86"/>
    </row>
    <row r="863" spans="1:31" ht="13.5" customHeight="1" x14ac:dyDescent="0.2">
      <c r="B863" s="19"/>
      <c r="C863" s="83" t="s">
        <v>47</v>
      </c>
      <c r="D863" s="83"/>
      <c r="E863" s="83"/>
      <c r="F863" s="83"/>
      <c r="G863" s="83"/>
      <c r="H863" s="83"/>
      <c r="I863" s="83"/>
      <c r="J863" s="83"/>
      <c r="K863" s="83"/>
      <c r="L863" s="83"/>
    </row>
    <row r="864" spans="1:31" ht="12.75" customHeight="1" x14ac:dyDescent="0.2">
      <c r="B864" s="18" t="s">
        <v>49</v>
      </c>
      <c r="C864" s="86" t="s">
        <v>48</v>
      </c>
      <c r="D864" s="86"/>
      <c r="E864" s="86"/>
      <c r="F864" s="86"/>
      <c r="G864" s="86"/>
      <c r="H864" s="86"/>
      <c r="I864" s="86"/>
      <c r="J864" s="86"/>
      <c r="K864" s="86"/>
      <c r="L864" s="86"/>
    </row>
    <row r="865" spans="2:31" ht="13.5" customHeight="1" x14ac:dyDescent="0.2">
      <c r="C865" s="83" t="s">
        <v>47</v>
      </c>
      <c r="D865" s="83"/>
      <c r="E865" s="83"/>
      <c r="F865" s="83"/>
      <c r="G865" s="83"/>
      <c r="H865" s="83"/>
      <c r="I865" s="83"/>
      <c r="J865" s="83"/>
      <c r="K865" s="83"/>
      <c r="L865" s="83"/>
    </row>
    <row r="867" spans="2:31" x14ac:dyDescent="0.2">
      <c r="B867" s="17"/>
      <c r="D867" s="17"/>
      <c r="F867" s="17"/>
      <c r="P867" s="15"/>
      <c r="Q867" s="15"/>
      <c r="R867" s="15"/>
      <c r="S867" s="15"/>
      <c r="T867" s="15"/>
      <c r="U867" s="15"/>
      <c r="V867" s="15"/>
      <c r="W867" s="15"/>
      <c r="X867" s="15"/>
      <c r="Y867" s="15"/>
      <c r="Z867" s="15"/>
      <c r="AA867" s="15"/>
      <c r="AB867" s="15"/>
      <c r="AC867" s="15"/>
      <c r="AD867" s="15"/>
      <c r="AE867" s="15"/>
    </row>
  </sheetData>
  <mergeCells count="845">
    <mergeCell ref="C864:L864"/>
    <mergeCell ref="C863:L863"/>
    <mergeCell ref="C865:L865"/>
    <mergeCell ref="N29:N31"/>
    <mergeCell ref="J29:L30"/>
    <mergeCell ref="C32:E32"/>
    <mergeCell ref="C42:E42"/>
    <mergeCell ref="C862:L862"/>
    <mergeCell ref="C35:N35"/>
    <mergeCell ref="C36:N36"/>
    <mergeCell ref="C37:E37"/>
    <mergeCell ref="C38:E38"/>
    <mergeCell ref="C43:E43"/>
    <mergeCell ref="C44:E44"/>
    <mergeCell ref="C45:E45"/>
    <mergeCell ref="C46:N46"/>
    <mergeCell ref="C47:N47"/>
    <mergeCell ref="C48:E48"/>
    <mergeCell ref="D4:N4"/>
    <mergeCell ref="A7:N7"/>
    <mergeCell ref="A10:N10"/>
    <mergeCell ref="A14:N14"/>
    <mergeCell ref="A33:N33"/>
    <mergeCell ref="C34:E34"/>
    <mergeCell ref="M29:M31"/>
    <mergeCell ref="G29:I30"/>
    <mergeCell ref="B18:F18"/>
    <mergeCell ref="A8:N8"/>
    <mergeCell ref="L27:M27"/>
    <mergeCell ref="C29:E31"/>
    <mergeCell ref="A12:N12"/>
    <mergeCell ref="A15:N15"/>
    <mergeCell ref="B17:F17"/>
    <mergeCell ref="A11:N11"/>
    <mergeCell ref="C57:N57"/>
    <mergeCell ref="C58:N58"/>
    <mergeCell ref="C59:E59"/>
    <mergeCell ref="C60:E60"/>
    <mergeCell ref="C61:E61"/>
    <mergeCell ref="C52:E52"/>
    <mergeCell ref="C53:E53"/>
    <mergeCell ref="C54:E54"/>
    <mergeCell ref="C55:E55"/>
    <mergeCell ref="C39:E39"/>
    <mergeCell ref="C40:E40"/>
    <mergeCell ref="C41:E41"/>
    <mergeCell ref="B29:B31"/>
    <mergeCell ref="F29:F31"/>
    <mergeCell ref="A29:A31"/>
    <mergeCell ref="C49:E49"/>
    <mergeCell ref="C50:E50"/>
    <mergeCell ref="C51:E51"/>
    <mergeCell ref="C56:E56"/>
    <mergeCell ref="C67:N67"/>
    <mergeCell ref="C68:E68"/>
    <mergeCell ref="C69:N69"/>
    <mergeCell ref="C70:N70"/>
    <mergeCell ref="C71:E71"/>
    <mergeCell ref="C62:E62"/>
    <mergeCell ref="C63:E63"/>
    <mergeCell ref="C64:E64"/>
    <mergeCell ref="C65:E65"/>
    <mergeCell ref="C66:E66"/>
    <mergeCell ref="C77:E77"/>
    <mergeCell ref="C78:E78"/>
    <mergeCell ref="C79:E79"/>
    <mergeCell ref="C80:E80"/>
    <mergeCell ref="C81:E81"/>
    <mergeCell ref="C72:E72"/>
    <mergeCell ref="C73:E73"/>
    <mergeCell ref="C74:E74"/>
    <mergeCell ref="C75:E75"/>
    <mergeCell ref="C76:E76"/>
    <mergeCell ref="C87:E87"/>
    <mergeCell ref="C88:E88"/>
    <mergeCell ref="C89:E89"/>
    <mergeCell ref="C90:E90"/>
    <mergeCell ref="A91:N91"/>
    <mergeCell ref="C82:E82"/>
    <mergeCell ref="C83:N83"/>
    <mergeCell ref="C84:N84"/>
    <mergeCell ref="C85:E85"/>
    <mergeCell ref="C86:E86"/>
    <mergeCell ref="C97:E97"/>
    <mergeCell ref="C98:E98"/>
    <mergeCell ref="C99:E99"/>
    <mergeCell ref="C100:E100"/>
    <mergeCell ref="C101:E101"/>
    <mergeCell ref="C92:E92"/>
    <mergeCell ref="C93:N93"/>
    <mergeCell ref="C94:N94"/>
    <mergeCell ref="C95:E95"/>
    <mergeCell ref="C96:E96"/>
    <mergeCell ref="C107:N107"/>
    <mergeCell ref="C108:N108"/>
    <mergeCell ref="C109:E109"/>
    <mergeCell ref="C110:E110"/>
    <mergeCell ref="C111:E111"/>
    <mergeCell ref="C102:E102"/>
    <mergeCell ref="C103:E103"/>
    <mergeCell ref="C104:E104"/>
    <mergeCell ref="C105:E105"/>
    <mergeCell ref="C106:E106"/>
    <mergeCell ref="C117:N117"/>
    <mergeCell ref="A118:N118"/>
    <mergeCell ref="C119:E119"/>
    <mergeCell ref="C120:N120"/>
    <mergeCell ref="C121:N121"/>
    <mergeCell ref="C112:E112"/>
    <mergeCell ref="C113:E113"/>
    <mergeCell ref="C114:E114"/>
    <mergeCell ref="C115:E115"/>
    <mergeCell ref="C116:E116"/>
    <mergeCell ref="C127:E127"/>
    <mergeCell ref="C128:E128"/>
    <mergeCell ref="C129:E129"/>
    <mergeCell ref="C130:N130"/>
    <mergeCell ref="C131:E131"/>
    <mergeCell ref="C122:E122"/>
    <mergeCell ref="C123:E123"/>
    <mergeCell ref="C124:E124"/>
    <mergeCell ref="C125:E125"/>
    <mergeCell ref="C126:E126"/>
    <mergeCell ref="C137:E137"/>
    <mergeCell ref="C138:E138"/>
    <mergeCell ref="C139:E139"/>
    <mergeCell ref="C140:E140"/>
    <mergeCell ref="C141:E141"/>
    <mergeCell ref="C132:E132"/>
    <mergeCell ref="C133:N133"/>
    <mergeCell ref="C134:N134"/>
    <mergeCell ref="C135:E135"/>
    <mergeCell ref="C136:E136"/>
    <mergeCell ref="C147:N147"/>
    <mergeCell ref="C148:N148"/>
    <mergeCell ref="C149:E149"/>
    <mergeCell ref="C150:E150"/>
    <mergeCell ref="C151:E151"/>
    <mergeCell ref="C142:E142"/>
    <mergeCell ref="C143:E143"/>
    <mergeCell ref="C144:E144"/>
    <mergeCell ref="C145:E145"/>
    <mergeCell ref="C146:E146"/>
    <mergeCell ref="C157:E157"/>
    <mergeCell ref="C158:N158"/>
    <mergeCell ref="C159:N159"/>
    <mergeCell ref="C160:E160"/>
    <mergeCell ref="C161:E161"/>
    <mergeCell ref="C152:E152"/>
    <mergeCell ref="C153:E153"/>
    <mergeCell ref="C154:E154"/>
    <mergeCell ref="C155:E155"/>
    <mergeCell ref="C156:E156"/>
    <mergeCell ref="C167:E167"/>
    <mergeCell ref="C168:E168"/>
    <mergeCell ref="C169:E169"/>
    <mergeCell ref="A171:N171"/>
    <mergeCell ref="A172:N172"/>
    <mergeCell ref="C162:E162"/>
    <mergeCell ref="C163:E163"/>
    <mergeCell ref="C164:E164"/>
    <mergeCell ref="C165:E165"/>
    <mergeCell ref="C166:E166"/>
    <mergeCell ref="C178:E178"/>
    <mergeCell ref="C179:E179"/>
    <mergeCell ref="C180:E180"/>
    <mergeCell ref="C181:E181"/>
    <mergeCell ref="C182:E182"/>
    <mergeCell ref="C173:E173"/>
    <mergeCell ref="C174:N174"/>
    <mergeCell ref="C175:E175"/>
    <mergeCell ref="C176:E176"/>
    <mergeCell ref="C177:E177"/>
    <mergeCell ref="C188:E188"/>
    <mergeCell ref="C189:E189"/>
    <mergeCell ref="C190:E190"/>
    <mergeCell ref="C191:E191"/>
    <mergeCell ref="C192:E192"/>
    <mergeCell ref="C183:E183"/>
    <mergeCell ref="C184:E184"/>
    <mergeCell ref="C185:E185"/>
    <mergeCell ref="C186:N186"/>
    <mergeCell ref="C187:E187"/>
    <mergeCell ref="C198:N198"/>
    <mergeCell ref="C199:N199"/>
    <mergeCell ref="C200:E200"/>
    <mergeCell ref="C201:E201"/>
    <mergeCell ref="C202:E202"/>
    <mergeCell ref="C193:E193"/>
    <mergeCell ref="C194:E194"/>
    <mergeCell ref="C195:E195"/>
    <mergeCell ref="C196:E196"/>
    <mergeCell ref="C197:E197"/>
    <mergeCell ref="C208:E208"/>
    <mergeCell ref="C209:E209"/>
    <mergeCell ref="C210:E210"/>
    <mergeCell ref="C211:E211"/>
    <mergeCell ref="C212:N212"/>
    <mergeCell ref="C203:E203"/>
    <mergeCell ref="C204:E204"/>
    <mergeCell ref="C205:E205"/>
    <mergeCell ref="C206:E206"/>
    <mergeCell ref="C207:E207"/>
    <mergeCell ref="C218:N218"/>
    <mergeCell ref="C219:E219"/>
    <mergeCell ref="C220:E220"/>
    <mergeCell ref="C221:E221"/>
    <mergeCell ref="C222:E222"/>
    <mergeCell ref="C213:E213"/>
    <mergeCell ref="C214:N214"/>
    <mergeCell ref="C215:E215"/>
    <mergeCell ref="C216:N216"/>
    <mergeCell ref="C217:N217"/>
    <mergeCell ref="C228:E228"/>
    <mergeCell ref="C229:E229"/>
    <mergeCell ref="C230:E230"/>
    <mergeCell ref="C231:N231"/>
    <mergeCell ref="C232:E232"/>
    <mergeCell ref="C223:E223"/>
    <mergeCell ref="C224:E224"/>
    <mergeCell ref="C225:E225"/>
    <mergeCell ref="C226:E226"/>
    <mergeCell ref="C227:E227"/>
    <mergeCell ref="C238:E238"/>
    <mergeCell ref="C239:E239"/>
    <mergeCell ref="C240:E240"/>
    <mergeCell ref="C241:E241"/>
    <mergeCell ref="C242:E242"/>
    <mergeCell ref="C233:N233"/>
    <mergeCell ref="C234:N234"/>
    <mergeCell ref="C235:E235"/>
    <mergeCell ref="C236:E236"/>
    <mergeCell ref="C237:E237"/>
    <mergeCell ref="C248:N248"/>
    <mergeCell ref="C249:N249"/>
    <mergeCell ref="C250:E250"/>
    <mergeCell ref="C251:E251"/>
    <mergeCell ref="C252:E252"/>
    <mergeCell ref="C243:E243"/>
    <mergeCell ref="C244:E244"/>
    <mergeCell ref="C245:E245"/>
    <mergeCell ref="A246:N246"/>
    <mergeCell ref="C247:E247"/>
    <mergeCell ref="C258:N258"/>
    <mergeCell ref="C259:E259"/>
    <mergeCell ref="C260:N260"/>
    <mergeCell ref="C261:E261"/>
    <mergeCell ref="C262:E262"/>
    <mergeCell ref="C253:E253"/>
    <mergeCell ref="C254:E254"/>
    <mergeCell ref="C255:E255"/>
    <mergeCell ref="C256:E256"/>
    <mergeCell ref="C257:E257"/>
    <mergeCell ref="C268:E268"/>
    <mergeCell ref="C269:E269"/>
    <mergeCell ref="C270:E270"/>
    <mergeCell ref="C271:N271"/>
    <mergeCell ref="C272:E272"/>
    <mergeCell ref="C263:E263"/>
    <mergeCell ref="C264:E264"/>
    <mergeCell ref="C265:E265"/>
    <mergeCell ref="C266:E266"/>
    <mergeCell ref="C267:E267"/>
    <mergeCell ref="C278:E278"/>
    <mergeCell ref="C279:E279"/>
    <mergeCell ref="C280:E280"/>
    <mergeCell ref="C281:E281"/>
    <mergeCell ref="C282:E282"/>
    <mergeCell ref="C273:N273"/>
    <mergeCell ref="C274:E274"/>
    <mergeCell ref="C275:E275"/>
    <mergeCell ref="C276:E276"/>
    <mergeCell ref="C277:E277"/>
    <mergeCell ref="C288:N288"/>
    <mergeCell ref="C289:N289"/>
    <mergeCell ref="C290:E290"/>
    <mergeCell ref="C291:E291"/>
    <mergeCell ref="C292:E292"/>
    <mergeCell ref="C283:E283"/>
    <mergeCell ref="C284:E284"/>
    <mergeCell ref="C285:E285"/>
    <mergeCell ref="C286:N286"/>
    <mergeCell ref="C287:E287"/>
    <mergeCell ref="C298:E298"/>
    <mergeCell ref="C299:E299"/>
    <mergeCell ref="C300:E300"/>
    <mergeCell ref="C301:E301"/>
    <mergeCell ref="C302:N302"/>
    <mergeCell ref="C293:E293"/>
    <mergeCell ref="C294:E294"/>
    <mergeCell ref="C295:E295"/>
    <mergeCell ref="C296:E296"/>
    <mergeCell ref="C297:E297"/>
    <mergeCell ref="C308:E308"/>
    <mergeCell ref="C309:E309"/>
    <mergeCell ref="C310:E310"/>
    <mergeCell ref="C311:E311"/>
    <mergeCell ref="C312:E312"/>
    <mergeCell ref="C303:E303"/>
    <mergeCell ref="C304:N304"/>
    <mergeCell ref="C305:E305"/>
    <mergeCell ref="C306:E306"/>
    <mergeCell ref="C307:E307"/>
    <mergeCell ref="C318:N318"/>
    <mergeCell ref="C319:E319"/>
    <mergeCell ref="C320:N320"/>
    <mergeCell ref="C321:N321"/>
    <mergeCell ref="C322:E322"/>
    <mergeCell ref="C313:E313"/>
    <mergeCell ref="C314:E314"/>
    <mergeCell ref="C315:E315"/>
    <mergeCell ref="C316:N316"/>
    <mergeCell ref="C317:E317"/>
    <mergeCell ref="C328:E328"/>
    <mergeCell ref="C329:E329"/>
    <mergeCell ref="C330:E330"/>
    <mergeCell ref="C331:E331"/>
    <mergeCell ref="C332:E332"/>
    <mergeCell ref="C323:E323"/>
    <mergeCell ref="C324:E324"/>
    <mergeCell ref="C325:E325"/>
    <mergeCell ref="C326:E326"/>
    <mergeCell ref="C327:E327"/>
    <mergeCell ref="C338:E338"/>
    <mergeCell ref="C339:E339"/>
    <mergeCell ref="C340:E340"/>
    <mergeCell ref="C341:E341"/>
    <mergeCell ref="C342:E342"/>
    <mergeCell ref="A333:N333"/>
    <mergeCell ref="C334:E334"/>
    <mergeCell ref="C335:N335"/>
    <mergeCell ref="C336:N336"/>
    <mergeCell ref="C337:E337"/>
    <mergeCell ref="C348:E348"/>
    <mergeCell ref="C349:N349"/>
    <mergeCell ref="C350:E350"/>
    <mergeCell ref="C351:N351"/>
    <mergeCell ref="C352:N352"/>
    <mergeCell ref="C343:E343"/>
    <mergeCell ref="C344:E344"/>
    <mergeCell ref="C345:E345"/>
    <mergeCell ref="C346:E346"/>
    <mergeCell ref="C347:E347"/>
    <mergeCell ref="C358:E358"/>
    <mergeCell ref="C359:E359"/>
    <mergeCell ref="C360:E360"/>
    <mergeCell ref="C361:E361"/>
    <mergeCell ref="C362:E362"/>
    <mergeCell ref="C353:E353"/>
    <mergeCell ref="C354:E354"/>
    <mergeCell ref="C355:E355"/>
    <mergeCell ref="C356:E356"/>
    <mergeCell ref="C357:E357"/>
    <mergeCell ref="C368:E368"/>
    <mergeCell ref="C369:E369"/>
    <mergeCell ref="C370:E370"/>
    <mergeCell ref="C371:E371"/>
    <mergeCell ref="C372:E372"/>
    <mergeCell ref="C363:E363"/>
    <mergeCell ref="C364:E364"/>
    <mergeCell ref="C365:N365"/>
    <mergeCell ref="C366:N366"/>
    <mergeCell ref="C367:E367"/>
    <mergeCell ref="C378:N378"/>
    <mergeCell ref="C379:E379"/>
    <mergeCell ref="C380:E380"/>
    <mergeCell ref="C381:E381"/>
    <mergeCell ref="C382:E382"/>
    <mergeCell ref="C373:E373"/>
    <mergeCell ref="C374:E374"/>
    <mergeCell ref="C375:E375"/>
    <mergeCell ref="C376:E376"/>
    <mergeCell ref="C377:N377"/>
    <mergeCell ref="C388:E388"/>
    <mergeCell ref="C389:N389"/>
    <mergeCell ref="C390:N390"/>
    <mergeCell ref="C391:E391"/>
    <mergeCell ref="C392:E392"/>
    <mergeCell ref="C383:E383"/>
    <mergeCell ref="C384:E384"/>
    <mergeCell ref="C385:E385"/>
    <mergeCell ref="C386:E386"/>
    <mergeCell ref="C387:E387"/>
    <mergeCell ref="C398:E398"/>
    <mergeCell ref="C399:E399"/>
    <mergeCell ref="C400:E400"/>
    <mergeCell ref="C401:E401"/>
    <mergeCell ref="A402:N402"/>
    <mergeCell ref="C393:E393"/>
    <mergeCell ref="C394:E394"/>
    <mergeCell ref="C395:E395"/>
    <mergeCell ref="C396:E396"/>
    <mergeCell ref="C397:E397"/>
    <mergeCell ref="C408:E408"/>
    <mergeCell ref="C409:E409"/>
    <mergeCell ref="C410:E410"/>
    <mergeCell ref="C411:E411"/>
    <mergeCell ref="C412:E412"/>
    <mergeCell ref="C403:E403"/>
    <mergeCell ref="C404:N404"/>
    <mergeCell ref="C405:E405"/>
    <mergeCell ref="C406:E406"/>
    <mergeCell ref="C407:E407"/>
    <mergeCell ref="C418:N418"/>
    <mergeCell ref="C419:E419"/>
    <mergeCell ref="C420:E420"/>
    <mergeCell ref="C421:E421"/>
    <mergeCell ref="C422:E422"/>
    <mergeCell ref="C413:E413"/>
    <mergeCell ref="C414:E414"/>
    <mergeCell ref="C415:E415"/>
    <mergeCell ref="A416:N416"/>
    <mergeCell ref="C417:E417"/>
    <mergeCell ref="C428:E428"/>
    <mergeCell ref="C429:E429"/>
    <mergeCell ref="C430:N430"/>
    <mergeCell ref="C431:E431"/>
    <mergeCell ref="C432:E432"/>
    <mergeCell ref="C423:E423"/>
    <mergeCell ref="C424:E424"/>
    <mergeCell ref="C425:E425"/>
    <mergeCell ref="C426:E426"/>
    <mergeCell ref="C427:E427"/>
    <mergeCell ref="C438:E438"/>
    <mergeCell ref="C439:E439"/>
    <mergeCell ref="C440:E440"/>
    <mergeCell ref="C441:N441"/>
    <mergeCell ref="C442:E442"/>
    <mergeCell ref="C433:E433"/>
    <mergeCell ref="C434:E434"/>
    <mergeCell ref="C435:E435"/>
    <mergeCell ref="C436:E436"/>
    <mergeCell ref="C437:E437"/>
    <mergeCell ref="C448:E448"/>
    <mergeCell ref="C449:E449"/>
    <mergeCell ref="C450:E450"/>
    <mergeCell ref="C451:E451"/>
    <mergeCell ref="C452:E452"/>
    <mergeCell ref="C443:N443"/>
    <mergeCell ref="C444:N444"/>
    <mergeCell ref="C445:E445"/>
    <mergeCell ref="C446:E446"/>
    <mergeCell ref="C447:E447"/>
    <mergeCell ref="C458:E458"/>
    <mergeCell ref="C459:N459"/>
    <mergeCell ref="C460:E460"/>
    <mergeCell ref="C461:E461"/>
    <mergeCell ref="C462:E462"/>
    <mergeCell ref="C453:E453"/>
    <mergeCell ref="C454:E454"/>
    <mergeCell ref="C455:E455"/>
    <mergeCell ref="C456:E456"/>
    <mergeCell ref="C457:N457"/>
    <mergeCell ref="C468:E468"/>
    <mergeCell ref="C469:E469"/>
    <mergeCell ref="C470:E470"/>
    <mergeCell ref="C471:E471"/>
    <mergeCell ref="C472:N472"/>
    <mergeCell ref="C463:E463"/>
    <mergeCell ref="C464:E464"/>
    <mergeCell ref="C465:E465"/>
    <mergeCell ref="C466:E466"/>
    <mergeCell ref="C467:E467"/>
    <mergeCell ref="C478:E478"/>
    <mergeCell ref="C479:E479"/>
    <mergeCell ref="C480:E480"/>
    <mergeCell ref="C481:E481"/>
    <mergeCell ref="C482:E482"/>
    <mergeCell ref="C473:E473"/>
    <mergeCell ref="C474:E474"/>
    <mergeCell ref="C475:E475"/>
    <mergeCell ref="C476:E476"/>
    <mergeCell ref="C477:E477"/>
    <mergeCell ref="C488:E488"/>
    <mergeCell ref="C489:N489"/>
    <mergeCell ref="C490:E490"/>
    <mergeCell ref="C491:E491"/>
    <mergeCell ref="C492:E492"/>
    <mergeCell ref="C483:E483"/>
    <mergeCell ref="C484:N484"/>
    <mergeCell ref="C485:E485"/>
    <mergeCell ref="C486:N486"/>
    <mergeCell ref="A487:N487"/>
    <mergeCell ref="C498:E498"/>
    <mergeCell ref="C499:E499"/>
    <mergeCell ref="C500:N500"/>
    <mergeCell ref="C501:N501"/>
    <mergeCell ref="C502:E502"/>
    <mergeCell ref="C493:E493"/>
    <mergeCell ref="C494:E494"/>
    <mergeCell ref="C495:E495"/>
    <mergeCell ref="C496:E496"/>
    <mergeCell ref="C497:E497"/>
    <mergeCell ref="C508:E508"/>
    <mergeCell ref="C509:E509"/>
    <mergeCell ref="C510:E510"/>
    <mergeCell ref="C511:E511"/>
    <mergeCell ref="C512:E512"/>
    <mergeCell ref="C503:E503"/>
    <mergeCell ref="C504:E504"/>
    <mergeCell ref="C505:E505"/>
    <mergeCell ref="C506:E506"/>
    <mergeCell ref="C507:E507"/>
    <mergeCell ref="C518:E518"/>
    <mergeCell ref="C519:E519"/>
    <mergeCell ref="C520:E520"/>
    <mergeCell ref="C521:E521"/>
    <mergeCell ref="C522:E522"/>
    <mergeCell ref="C513:N513"/>
    <mergeCell ref="C514:N514"/>
    <mergeCell ref="C515:E515"/>
    <mergeCell ref="C516:E516"/>
    <mergeCell ref="C517:E517"/>
    <mergeCell ref="C528:E528"/>
    <mergeCell ref="C529:E529"/>
    <mergeCell ref="C530:E530"/>
    <mergeCell ref="C531:E531"/>
    <mergeCell ref="C532:E532"/>
    <mergeCell ref="C523:E523"/>
    <mergeCell ref="C524:E524"/>
    <mergeCell ref="C525:E525"/>
    <mergeCell ref="C526:N526"/>
    <mergeCell ref="C527:E527"/>
    <mergeCell ref="C538:E538"/>
    <mergeCell ref="C539:N539"/>
    <mergeCell ref="C540:E540"/>
    <mergeCell ref="C541:E541"/>
    <mergeCell ref="C542:E542"/>
    <mergeCell ref="C533:E533"/>
    <mergeCell ref="C534:E534"/>
    <mergeCell ref="C535:E535"/>
    <mergeCell ref="C536:E536"/>
    <mergeCell ref="A537:N537"/>
    <mergeCell ref="C548:E548"/>
    <mergeCell ref="C549:E549"/>
    <mergeCell ref="C550:N550"/>
    <mergeCell ref="C551:E551"/>
    <mergeCell ref="C552:E552"/>
    <mergeCell ref="C543:E543"/>
    <mergeCell ref="C544:E544"/>
    <mergeCell ref="C545:E545"/>
    <mergeCell ref="C546:E546"/>
    <mergeCell ref="C547:E547"/>
    <mergeCell ref="C558:E558"/>
    <mergeCell ref="C559:E559"/>
    <mergeCell ref="A561:N561"/>
    <mergeCell ref="C562:E562"/>
    <mergeCell ref="C563:N563"/>
    <mergeCell ref="C553:E553"/>
    <mergeCell ref="C554:E554"/>
    <mergeCell ref="C555:E555"/>
    <mergeCell ref="C556:E556"/>
    <mergeCell ref="C557:E557"/>
    <mergeCell ref="C569:E569"/>
    <mergeCell ref="C570:E570"/>
    <mergeCell ref="C571:E571"/>
    <mergeCell ref="C572:E572"/>
    <mergeCell ref="C573:E573"/>
    <mergeCell ref="C564:N564"/>
    <mergeCell ref="C565:E565"/>
    <mergeCell ref="C566:E566"/>
    <mergeCell ref="C567:E567"/>
    <mergeCell ref="C568:E568"/>
    <mergeCell ref="C579:E579"/>
    <mergeCell ref="C580:E580"/>
    <mergeCell ref="C581:E581"/>
    <mergeCell ref="C582:E582"/>
    <mergeCell ref="C583:E583"/>
    <mergeCell ref="C574:E574"/>
    <mergeCell ref="C575:E575"/>
    <mergeCell ref="C576:E576"/>
    <mergeCell ref="C577:E577"/>
    <mergeCell ref="C578:N578"/>
    <mergeCell ref="C590:N590"/>
    <mergeCell ref="C591:N591"/>
    <mergeCell ref="C592:E592"/>
    <mergeCell ref="C593:E593"/>
    <mergeCell ref="C594:E594"/>
    <mergeCell ref="C584:E584"/>
    <mergeCell ref="C585:E585"/>
    <mergeCell ref="C586:E586"/>
    <mergeCell ref="A588:N588"/>
    <mergeCell ref="C589:E589"/>
    <mergeCell ref="C600:E600"/>
    <mergeCell ref="C601:E601"/>
    <mergeCell ref="C602:E602"/>
    <mergeCell ref="C603:E603"/>
    <mergeCell ref="C604:N604"/>
    <mergeCell ref="C595:E595"/>
    <mergeCell ref="C596:E596"/>
    <mergeCell ref="C597:E597"/>
    <mergeCell ref="C598:E598"/>
    <mergeCell ref="C599:E599"/>
    <mergeCell ref="C610:E610"/>
    <mergeCell ref="C611:E611"/>
    <mergeCell ref="C612:E612"/>
    <mergeCell ref="C613:E613"/>
    <mergeCell ref="C614:E614"/>
    <mergeCell ref="C605:E605"/>
    <mergeCell ref="C606:N606"/>
    <mergeCell ref="C607:E607"/>
    <mergeCell ref="C608:N608"/>
    <mergeCell ref="C609:N609"/>
    <mergeCell ref="C620:E620"/>
    <mergeCell ref="C621:E621"/>
    <mergeCell ref="C622:N622"/>
    <mergeCell ref="C623:E623"/>
    <mergeCell ref="C624:N624"/>
    <mergeCell ref="C615:E615"/>
    <mergeCell ref="C616:E616"/>
    <mergeCell ref="C617:E617"/>
    <mergeCell ref="C618:E618"/>
    <mergeCell ref="C619:E619"/>
    <mergeCell ref="C630:E630"/>
    <mergeCell ref="C631:E631"/>
    <mergeCell ref="C632:E632"/>
    <mergeCell ref="C633:E633"/>
    <mergeCell ref="C634:E634"/>
    <mergeCell ref="C625:E625"/>
    <mergeCell ref="C626:N626"/>
    <mergeCell ref="C627:N627"/>
    <mergeCell ref="C628:E628"/>
    <mergeCell ref="C629:E629"/>
    <mergeCell ref="C640:N640"/>
    <mergeCell ref="C641:N641"/>
    <mergeCell ref="C642:E642"/>
    <mergeCell ref="C643:E643"/>
    <mergeCell ref="C644:E644"/>
    <mergeCell ref="C635:E635"/>
    <mergeCell ref="C636:E636"/>
    <mergeCell ref="C637:E637"/>
    <mergeCell ref="C638:E638"/>
    <mergeCell ref="C639:E639"/>
    <mergeCell ref="C650:E650"/>
    <mergeCell ref="C651:E651"/>
    <mergeCell ref="C652:E652"/>
    <mergeCell ref="C653:E653"/>
    <mergeCell ref="C654:E654"/>
    <mergeCell ref="C645:E645"/>
    <mergeCell ref="C646:E646"/>
    <mergeCell ref="C647:E647"/>
    <mergeCell ref="C648:E648"/>
    <mergeCell ref="C649:E649"/>
    <mergeCell ref="C660:E660"/>
    <mergeCell ref="C661:E661"/>
    <mergeCell ref="C662:E662"/>
    <mergeCell ref="C663:E663"/>
    <mergeCell ref="C664:E664"/>
    <mergeCell ref="C655:N655"/>
    <mergeCell ref="C656:N656"/>
    <mergeCell ref="C657:E657"/>
    <mergeCell ref="C658:E658"/>
    <mergeCell ref="C659:E659"/>
    <mergeCell ref="C670:E670"/>
    <mergeCell ref="C671:N671"/>
    <mergeCell ref="C672:N672"/>
    <mergeCell ref="C673:E673"/>
    <mergeCell ref="C674:E674"/>
    <mergeCell ref="C665:E665"/>
    <mergeCell ref="C666:E666"/>
    <mergeCell ref="C667:N667"/>
    <mergeCell ref="C668:E668"/>
    <mergeCell ref="C669:N669"/>
    <mergeCell ref="C680:E680"/>
    <mergeCell ref="C681:E681"/>
    <mergeCell ref="C682:N682"/>
    <mergeCell ref="C683:E683"/>
    <mergeCell ref="C684:N684"/>
    <mergeCell ref="C675:E675"/>
    <mergeCell ref="C676:E676"/>
    <mergeCell ref="C677:E677"/>
    <mergeCell ref="C678:E678"/>
    <mergeCell ref="C679:E679"/>
    <mergeCell ref="C690:E690"/>
    <mergeCell ref="C691:E691"/>
    <mergeCell ref="C692:E692"/>
    <mergeCell ref="C693:E693"/>
    <mergeCell ref="C694:E694"/>
    <mergeCell ref="C685:N685"/>
    <mergeCell ref="C686:E686"/>
    <mergeCell ref="C687:E687"/>
    <mergeCell ref="C688:E688"/>
    <mergeCell ref="C689:E689"/>
    <mergeCell ref="C700:E700"/>
    <mergeCell ref="C701:E701"/>
    <mergeCell ref="C702:E702"/>
    <mergeCell ref="C703:E703"/>
    <mergeCell ref="C704:E704"/>
    <mergeCell ref="C695:E695"/>
    <mergeCell ref="C696:N696"/>
    <mergeCell ref="C697:E697"/>
    <mergeCell ref="C698:N698"/>
    <mergeCell ref="C699:N699"/>
    <mergeCell ref="C710:E710"/>
    <mergeCell ref="C711:E711"/>
    <mergeCell ref="C712:N712"/>
    <mergeCell ref="A714:N714"/>
    <mergeCell ref="A715:N715"/>
    <mergeCell ref="C705:E705"/>
    <mergeCell ref="C706:E706"/>
    <mergeCell ref="C707:E707"/>
    <mergeCell ref="C708:E708"/>
    <mergeCell ref="C709:E709"/>
    <mergeCell ref="C721:E721"/>
    <mergeCell ref="C722:E722"/>
    <mergeCell ref="C723:E723"/>
    <mergeCell ref="C724:E724"/>
    <mergeCell ref="C725:E725"/>
    <mergeCell ref="C716:E716"/>
    <mergeCell ref="C717:N717"/>
    <mergeCell ref="C718:N718"/>
    <mergeCell ref="C719:E719"/>
    <mergeCell ref="C720:E720"/>
    <mergeCell ref="C731:N731"/>
    <mergeCell ref="C732:E732"/>
    <mergeCell ref="C733:E733"/>
    <mergeCell ref="C734:E734"/>
    <mergeCell ref="C735:E735"/>
    <mergeCell ref="C726:E726"/>
    <mergeCell ref="C727:E727"/>
    <mergeCell ref="C728:E728"/>
    <mergeCell ref="C729:E729"/>
    <mergeCell ref="C730:N730"/>
    <mergeCell ref="C741:N741"/>
    <mergeCell ref="C742:E742"/>
    <mergeCell ref="C743:E743"/>
    <mergeCell ref="C744:E744"/>
    <mergeCell ref="C745:E745"/>
    <mergeCell ref="C736:E736"/>
    <mergeCell ref="C737:E737"/>
    <mergeCell ref="C738:E738"/>
    <mergeCell ref="C739:E739"/>
    <mergeCell ref="C740:N740"/>
    <mergeCell ref="C751:E751"/>
    <mergeCell ref="C752:E752"/>
    <mergeCell ref="C753:N753"/>
    <mergeCell ref="C754:N754"/>
    <mergeCell ref="C755:E755"/>
    <mergeCell ref="C746:E746"/>
    <mergeCell ref="C747:E747"/>
    <mergeCell ref="C748:E748"/>
    <mergeCell ref="C749:E749"/>
    <mergeCell ref="C750:E750"/>
    <mergeCell ref="C761:E761"/>
    <mergeCell ref="C762:E762"/>
    <mergeCell ref="C763:E763"/>
    <mergeCell ref="C764:E764"/>
    <mergeCell ref="C765:E765"/>
    <mergeCell ref="C756:E756"/>
    <mergeCell ref="C757:E757"/>
    <mergeCell ref="C758:E758"/>
    <mergeCell ref="C759:E759"/>
    <mergeCell ref="C760:E760"/>
    <mergeCell ref="C771:N771"/>
    <mergeCell ref="C772:N772"/>
    <mergeCell ref="C773:E773"/>
    <mergeCell ref="C774:E774"/>
    <mergeCell ref="C775:E775"/>
    <mergeCell ref="C766:N766"/>
    <mergeCell ref="C767:E767"/>
    <mergeCell ref="C768:N768"/>
    <mergeCell ref="A769:N769"/>
    <mergeCell ref="C770:E770"/>
    <mergeCell ref="C781:E781"/>
    <mergeCell ref="C782:E782"/>
    <mergeCell ref="C783:E783"/>
    <mergeCell ref="C784:E784"/>
    <mergeCell ref="C785:E785"/>
    <mergeCell ref="C776:E776"/>
    <mergeCell ref="C777:E777"/>
    <mergeCell ref="C778:E778"/>
    <mergeCell ref="C779:E779"/>
    <mergeCell ref="C780:E780"/>
    <mergeCell ref="C791:E791"/>
    <mergeCell ref="C792:E792"/>
    <mergeCell ref="C793:E793"/>
    <mergeCell ref="C794:E794"/>
    <mergeCell ref="C795:E795"/>
    <mergeCell ref="C786:N786"/>
    <mergeCell ref="C787:N787"/>
    <mergeCell ref="C788:E788"/>
    <mergeCell ref="C789:E789"/>
    <mergeCell ref="C790:E790"/>
    <mergeCell ref="C801:E801"/>
    <mergeCell ref="C802:N802"/>
    <mergeCell ref="C803:N803"/>
    <mergeCell ref="C804:E804"/>
    <mergeCell ref="C805:E805"/>
    <mergeCell ref="C796:E796"/>
    <mergeCell ref="C797:E797"/>
    <mergeCell ref="C798:E798"/>
    <mergeCell ref="C799:E799"/>
    <mergeCell ref="C800:N800"/>
    <mergeCell ref="C811:E811"/>
    <mergeCell ref="C812:E812"/>
    <mergeCell ref="C813:E813"/>
    <mergeCell ref="C814:E814"/>
    <mergeCell ref="C815:E815"/>
    <mergeCell ref="C806:E806"/>
    <mergeCell ref="C807:E807"/>
    <mergeCell ref="C808:E808"/>
    <mergeCell ref="C809:E809"/>
    <mergeCell ref="C810:E810"/>
    <mergeCell ref="C821:E821"/>
    <mergeCell ref="C822:E822"/>
    <mergeCell ref="C823:E823"/>
    <mergeCell ref="C824:E824"/>
    <mergeCell ref="C825:E825"/>
    <mergeCell ref="C816:N816"/>
    <mergeCell ref="C817:N817"/>
    <mergeCell ref="C818:N818"/>
    <mergeCell ref="C819:E819"/>
    <mergeCell ref="C820:E820"/>
    <mergeCell ref="C833:K833"/>
    <mergeCell ref="C834:K834"/>
    <mergeCell ref="C835:K835"/>
    <mergeCell ref="C836:K836"/>
    <mergeCell ref="C837:K837"/>
    <mergeCell ref="C826:E826"/>
    <mergeCell ref="C827:E827"/>
    <mergeCell ref="C828:N828"/>
    <mergeCell ref="C831:K831"/>
    <mergeCell ref="C832:K832"/>
    <mergeCell ref="C843:K843"/>
    <mergeCell ref="C844:K844"/>
    <mergeCell ref="C845:K845"/>
    <mergeCell ref="C846:K846"/>
    <mergeCell ref="C847:K847"/>
    <mergeCell ref="C838:K838"/>
    <mergeCell ref="C839:K839"/>
    <mergeCell ref="C840:K840"/>
    <mergeCell ref="C841:K841"/>
    <mergeCell ref="C850:K850"/>
    <mergeCell ref="C851:K851"/>
    <mergeCell ref="C852:K852"/>
    <mergeCell ref="C842:K842"/>
    <mergeCell ref="C858:K858"/>
    <mergeCell ref="C859:K859"/>
    <mergeCell ref="C853:K853"/>
    <mergeCell ref="C854:K854"/>
    <mergeCell ref="C855:K855"/>
    <mergeCell ref="C856:K856"/>
    <mergeCell ref="C857:K857"/>
    <mergeCell ref="C848:K848"/>
    <mergeCell ref="C849:K849"/>
  </mergeCells>
  <printOptions horizontalCentered="1"/>
  <pageMargins left="0.39370077848434498" right="0.23622047901153601" top="0.35433071851730302" bottom="0.31496062874794001" header="0.118110239505768" footer="0.118110239505768"/>
  <pageSetup paperSize="9" orientation="landscape" r:id="rId1"/>
  <headerFooter>
    <oddHeader>&amp;LГРАНД-Смета, версия 2021.2</oddHeader>
    <oddFooter>&amp;R&amp;8Страница &amp;P</oddFooter>
  </headerFooter>
  <rowBreaks count="1" manualBreakCount="1">
    <brk id="28" max="86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13"/>
  <sheetViews>
    <sheetView zoomScale="115" zoomScaleNormal="115" workbookViewId="0">
      <selection activeCell="A10" sqref="A10:N10"/>
    </sheetView>
  </sheetViews>
  <sheetFormatPr defaultColWidth="9.140625" defaultRowHeight="11.25" customHeight="1" x14ac:dyDescent="0.2"/>
  <cols>
    <col min="1" max="1" width="8.140625" style="15" customWidth="1"/>
    <col min="2" max="2" width="20.140625" style="15" customWidth="1"/>
    <col min="3" max="4" width="10.42578125" style="15" customWidth="1"/>
    <col min="5" max="5" width="13.28515625" style="15" customWidth="1"/>
    <col min="6" max="6" width="8.5703125" style="15" customWidth="1"/>
    <col min="7" max="7" width="7.85546875" style="15" customWidth="1"/>
    <col min="8" max="8" width="8.42578125" style="15" customWidth="1"/>
    <col min="9" max="9" width="8.7109375" style="15" customWidth="1"/>
    <col min="10" max="10" width="8.140625" style="15" customWidth="1"/>
    <col min="11" max="11" width="8.5703125" style="15" customWidth="1"/>
    <col min="12" max="12" width="10" style="15" customWidth="1"/>
    <col min="13" max="13" width="6" style="15" customWidth="1"/>
    <col min="14" max="14" width="9.7109375" style="15" customWidth="1"/>
    <col min="15" max="15" width="9.140625" style="15" customWidth="1"/>
    <col min="16" max="16" width="99.7109375" style="16" hidden="1" customWidth="1"/>
    <col min="17" max="21" width="138.42578125" style="16" hidden="1" customWidth="1"/>
    <col min="22" max="22" width="34.140625" style="16" hidden="1" customWidth="1"/>
    <col min="23" max="23" width="110.140625" style="16" hidden="1" customWidth="1"/>
    <col min="24" max="27" width="34.140625" style="16" hidden="1" customWidth="1"/>
    <col min="28" max="28" width="110.140625" style="16" hidden="1" customWidth="1"/>
    <col min="29" max="31" width="84.42578125" style="16" hidden="1" customWidth="1"/>
    <col min="32" max="16384" width="9.140625" style="15"/>
  </cols>
  <sheetData>
    <row r="1" spans="1:19" s="15" customFormat="1" x14ac:dyDescent="0.2">
      <c r="N1" s="19" t="s">
        <v>740</v>
      </c>
    </row>
    <row r="2" spans="1:19" s="15" customFormat="1" x14ac:dyDescent="0.2">
      <c r="N2" s="19" t="s">
        <v>739</v>
      </c>
    </row>
    <row r="3" spans="1:19" s="15" customFormat="1" ht="8.25" customHeight="1" x14ac:dyDescent="0.2">
      <c r="N3" s="19"/>
    </row>
    <row r="4" spans="1:19" s="15" customFormat="1" x14ac:dyDescent="0.2">
      <c r="A4" s="82" t="s">
        <v>738</v>
      </c>
      <c r="B4" s="42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P4" s="16" t="s">
        <v>737</v>
      </c>
    </row>
    <row r="5" spans="1:19" s="15" customFormat="1" ht="15" customHeight="1" x14ac:dyDescent="0.2">
      <c r="A5" s="64" t="s">
        <v>736</v>
      </c>
      <c r="D5" s="74" t="s">
        <v>735</v>
      </c>
      <c r="E5" s="74"/>
      <c r="F5" s="81"/>
      <c r="G5" s="81"/>
      <c r="H5" s="81"/>
      <c r="I5" s="81"/>
      <c r="J5" s="81"/>
      <c r="K5" s="81"/>
      <c r="L5" s="81"/>
      <c r="M5" s="81"/>
      <c r="N5" s="81"/>
    </row>
    <row r="6" spans="1:19" s="15" customFormat="1" ht="8.25" customHeight="1" x14ac:dyDescent="0.2">
      <c r="A6" s="64"/>
      <c r="F6" s="42"/>
      <c r="G6" s="42"/>
      <c r="H6" s="42"/>
      <c r="I6" s="42"/>
      <c r="J6" s="42"/>
      <c r="K6" s="42"/>
      <c r="L6" s="42"/>
      <c r="M6" s="42"/>
      <c r="N6" s="42"/>
    </row>
    <row r="7" spans="1:19" s="15" customFormat="1" ht="22.5" x14ac:dyDescent="0.2">
      <c r="A7" s="102" t="s">
        <v>733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Q7" s="16" t="s">
        <v>733</v>
      </c>
    </row>
    <row r="8" spans="1:19" s="15" customFormat="1" x14ac:dyDescent="0.2">
      <c r="A8" s="99" t="s">
        <v>734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</row>
    <row r="9" spans="1:19" s="15" customFormat="1" ht="8.25" customHeight="1" x14ac:dyDescent="0.2">
      <c r="A9" s="80"/>
      <c r="B9" s="80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</row>
    <row r="10" spans="1:19" s="15" customFormat="1" ht="22.5" x14ac:dyDescent="0.2">
      <c r="A10" s="102" t="s">
        <v>733</v>
      </c>
      <c r="B10" s="102"/>
      <c r="C10" s="102"/>
      <c r="D10" s="102"/>
      <c r="E10" s="102"/>
      <c r="F10" s="102"/>
      <c r="G10" s="102"/>
      <c r="H10" s="102"/>
      <c r="I10" s="102"/>
      <c r="J10" s="102"/>
      <c r="K10" s="102"/>
      <c r="L10" s="102"/>
      <c r="M10" s="102"/>
      <c r="N10" s="102"/>
      <c r="R10" s="16" t="s">
        <v>733</v>
      </c>
    </row>
    <row r="11" spans="1:19" s="15" customFormat="1" x14ac:dyDescent="0.2">
      <c r="A11" s="99" t="s">
        <v>732</v>
      </c>
      <c r="B11" s="99"/>
      <c r="C11" s="99"/>
      <c r="D11" s="99"/>
      <c r="E11" s="99"/>
      <c r="F11" s="99"/>
      <c r="G11" s="99"/>
      <c r="H11" s="99"/>
      <c r="I11" s="99"/>
      <c r="J11" s="99"/>
      <c r="K11" s="99"/>
      <c r="L11" s="99"/>
      <c r="M11" s="99"/>
      <c r="N11" s="99"/>
    </row>
    <row r="12" spans="1:19" s="15" customFormat="1" ht="24" customHeight="1" x14ac:dyDescent="0.25">
      <c r="A12" s="103" t="s">
        <v>741</v>
      </c>
      <c r="B12" s="103"/>
      <c r="C12" s="103"/>
      <c r="D12" s="103"/>
      <c r="E12" s="103"/>
      <c r="F12" s="103"/>
      <c r="G12" s="103"/>
      <c r="H12" s="103"/>
      <c r="I12" s="103"/>
      <c r="J12" s="103"/>
      <c r="K12" s="103"/>
      <c r="L12" s="103"/>
      <c r="M12" s="103"/>
      <c r="N12" s="103"/>
    </row>
    <row r="13" spans="1:19" s="15" customFormat="1" ht="8.25" customHeight="1" x14ac:dyDescent="0.25">
      <c r="A13" s="79"/>
      <c r="B13" s="79"/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79"/>
      <c r="N13" s="79"/>
    </row>
    <row r="14" spans="1:19" s="15" customFormat="1" x14ac:dyDescent="0.2">
      <c r="A14" s="98" t="s">
        <v>742</v>
      </c>
      <c r="B14" s="98"/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98"/>
      <c r="N14" s="98"/>
      <c r="S14" s="16" t="s">
        <v>743</v>
      </c>
    </row>
    <row r="15" spans="1:19" s="15" customFormat="1" ht="13.5" customHeight="1" x14ac:dyDescent="0.2">
      <c r="A15" s="99" t="s">
        <v>730</v>
      </c>
      <c r="B15" s="99"/>
      <c r="C15" s="99"/>
      <c r="D15" s="99"/>
      <c r="E15" s="99"/>
      <c r="F15" s="99"/>
      <c r="G15" s="99"/>
      <c r="H15" s="99"/>
      <c r="I15" s="99"/>
      <c r="J15" s="99"/>
      <c r="K15" s="99"/>
      <c r="L15" s="99"/>
      <c r="M15" s="99"/>
      <c r="N15" s="99"/>
    </row>
    <row r="16" spans="1:19" s="15" customFormat="1" ht="15" customHeight="1" x14ac:dyDescent="0.2">
      <c r="A16" s="15" t="s">
        <v>729</v>
      </c>
      <c r="B16" s="78" t="s">
        <v>728</v>
      </c>
      <c r="C16" s="15" t="s">
        <v>727</v>
      </c>
      <c r="F16" s="16"/>
      <c r="G16" s="16"/>
      <c r="H16" s="16"/>
      <c r="I16" s="16"/>
      <c r="J16" s="16"/>
      <c r="K16" s="16"/>
      <c r="L16" s="16"/>
      <c r="M16" s="16"/>
      <c r="N16" s="16"/>
    </row>
    <row r="17" spans="1:14" s="15" customFormat="1" ht="18" customHeight="1" x14ac:dyDescent="0.2">
      <c r="A17" s="15" t="s">
        <v>726</v>
      </c>
      <c r="B17" s="98" t="s">
        <v>744</v>
      </c>
      <c r="C17" s="98"/>
      <c r="D17" s="98"/>
      <c r="E17" s="98"/>
      <c r="F17" s="98"/>
      <c r="G17" s="16"/>
      <c r="H17" s="16"/>
      <c r="I17" s="16"/>
      <c r="J17" s="16"/>
      <c r="K17" s="16"/>
      <c r="L17" s="16"/>
      <c r="M17" s="16"/>
      <c r="N17" s="16"/>
    </row>
    <row r="18" spans="1:14" s="15" customFormat="1" x14ac:dyDescent="0.2">
      <c r="B18" s="100" t="s">
        <v>724</v>
      </c>
      <c r="C18" s="100"/>
      <c r="D18" s="100"/>
      <c r="E18" s="100"/>
      <c r="F18" s="100"/>
      <c r="G18" s="75"/>
      <c r="H18" s="75"/>
      <c r="I18" s="75"/>
      <c r="J18" s="75"/>
      <c r="K18" s="75"/>
      <c r="L18" s="75"/>
      <c r="M18" s="77"/>
      <c r="N18" s="75"/>
    </row>
    <row r="19" spans="1:14" s="15" customFormat="1" ht="9.75" customHeight="1" x14ac:dyDescent="0.2">
      <c r="D19" s="76"/>
      <c r="E19" s="76"/>
      <c r="F19" s="76"/>
      <c r="G19" s="76"/>
      <c r="H19" s="76"/>
      <c r="I19" s="76"/>
      <c r="J19" s="76"/>
      <c r="K19" s="76"/>
      <c r="L19" s="76"/>
      <c r="M19" s="75"/>
      <c r="N19" s="75"/>
    </row>
    <row r="20" spans="1:14" s="15" customFormat="1" x14ac:dyDescent="0.2">
      <c r="A20" s="72" t="s">
        <v>723</v>
      </c>
      <c r="D20" s="74" t="s">
        <v>722</v>
      </c>
      <c r="F20" s="73"/>
      <c r="G20" s="73"/>
      <c r="H20" s="73"/>
      <c r="I20" s="73"/>
      <c r="J20" s="73"/>
      <c r="K20" s="73"/>
      <c r="L20" s="73"/>
      <c r="M20" s="73"/>
      <c r="N20" s="73"/>
    </row>
    <row r="21" spans="1:14" s="15" customFormat="1" ht="9.75" customHeight="1" x14ac:dyDescent="0.2"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73"/>
    </row>
    <row r="22" spans="1:14" s="15" customFormat="1" ht="12.75" customHeight="1" x14ac:dyDescent="0.2">
      <c r="A22" s="72" t="s">
        <v>721</v>
      </c>
      <c r="C22" s="66">
        <v>2.82</v>
      </c>
      <c r="D22" s="65" t="s">
        <v>745</v>
      </c>
      <c r="E22" s="64" t="s">
        <v>706</v>
      </c>
      <c r="L22" s="71"/>
      <c r="M22" s="71"/>
    </row>
    <row r="23" spans="1:14" s="15" customFormat="1" ht="12.75" customHeight="1" x14ac:dyDescent="0.2">
      <c r="B23" s="15" t="s">
        <v>719</v>
      </c>
      <c r="C23" s="70"/>
      <c r="D23" s="69"/>
      <c r="E23" s="64"/>
    </row>
    <row r="24" spans="1:14" s="15" customFormat="1" ht="12.75" customHeight="1" x14ac:dyDescent="0.2">
      <c r="B24" s="15" t="s">
        <v>718</v>
      </c>
      <c r="C24" s="66">
        <v>2.82</v>
      </c>
      <c r="D24" s="65" t="s">
        <v>745</v>
      </c>
      <c r="E24" s="64" t="s">
        <v>706</v>
      </c>
      <c r="G24" s="15" t="s">
        <v>716</v>
      </c>
      <c r="L24" s="66">
        <v>0</v>
      </c>
      <c r="M24" s="65" t="s">
        <v>707</v>
      </c>
      <c r="N24" s="64" t="s">
        <v>706</v>
      </c>
    </row>
    <row r="25" spans="1:14" s="15" customFormat="1" ht="12.75" customHeight="1" x14ac:dyDescent="0.2">
      <c r="B25" s="15" t="s">
        <v>714</v>
      </c>
      <c r="C25" s="66">
        <v>0</v>
      </c>
      <c r="D25" s="68" t="s">
        <v>707</v>
      </c>
      <c r="E25" s="64" t="s">
        <v>706</v>
      </c>
      <c r="G25" s="15" t="s">
        <v>712</v>
      </c>
      <c r="L25" s="67"/>
      <c r="M25" s="67"/>
      <c r="N25" s="64" t="s">
        <v>709</v>
      </c>
    </row>
    <row r="26" spans="1:14" s="15" customFormat="1" ht="12.75" customHeight="1" x14ac:dyDescent="0.2">
      <c r="B26" s="15" t="s">
        <v>711</v>
      </c>
      <c r="C26" s="66">
        <v>0</v>
      </c>
      <c r="D26" s="68" t="s">
        <v>707</v>
      </c>
      <c r="E26" s="64" t="s">
        <v>706</v>
      </c>
      <c r="G26" s="15" t="s">
        <v>710</v>
      </c>
      <c r="L26" s="67"/>
      <c r="M26" s="67">
        <v>1.81</v>
      </c>
      <c r="N26" s="64" t="s">
        <v>709</v>
      </c>
    </row>
    <row r="27" spans="1:14" s="15" customFormat="1" ht="12.75" customHeight="1" x14ac:dyDescent="0.2">
      <c r="B27" s="15" t="s">
        <v>708</v>
      </c>
      <c r="C27" s="66">
        <v>0</v>
      </c>
      <c r="D27" s="65" t="s">
        <v>707</v>
      </c>
      <c r="E27" s="64" t="s">
        <v>706</v>
      </c>
      <c r="G27" s="15" t="s">
        <v>705</v>
      </c>
      <c r="L27" s="101"/>
      <c r="M27" s="101"/>
    </row>
    <row r="28" spans="1:14" s="15" customFormat="1" ht="9.75" customHeight="1" x14ac:dyDescent="0.2">
      <c r="A28" s="63"/>
    </row>
    <row r="29" spans="1:14" s="15" customFormat="1" ht="36" customHeight="1" x14ac:dyDescent="0.2">
      <c r="A29" s="93" t="s">
        <v>2</v>
      </c>
      <c r="B29" s="93" t="s">
        <v>704</v>
      </c>
      <c r="C29" s="93" t="s">
        <v>703</v>
      </c>
      <c r="D29" s="93"/>
      <c r="E29" s="93"/>
      <c r="F29" s="93" t="s">
        <v>702</v>
      </c>
      <c r="G29" s="93" t="s">
        <v>701</v>
      </c>
      <c r="H29" s="93"/>
      <c r="I29" s="93"/>
      <c r="J29" s="93" t="s">
        <v>700</v>
      </c>
      <c r="K29" s="93"/>
      <c r="L29" s="93"/>
      <c r="M29" s="93" t="s">
        <v>699</v>
      </c>
      <c r="N29" s="93" t="s">
        <v>698</v>
      </c>
    </row>
    <row r="30" spans="1:14" s="15" customFormat="1" ht="36.75" customHeight="1" x14ac:dyDescent="0.2">
      <c r="A30" s="93"/>
      <c r="B30" s="93"/>
      <c r="C30" s="93"/>
      <c r="D30" s="93"/>
      <c r="E30" s="93"/>
      <c r="F30" s="93"/>
      <c r="G30" s="93"/>
      <c r="H30" s="93"/>
      <c r="I30" s="93"/>
      <c r="J30" s="93"/>
      <c r="K30" s="93"/>
      <c r="L30" s="93"/>
      <c r="M30" s="93"/>
      <c r="N30" s="93"/>
    </row>
    <row r="31" spans="1:14" s="15" customFormat="1" ht="45" x14ac:dyDescent="0.2">
      <c r="A31" s="93"/>
      <c r="B31" s="93"/>
      <c r="C31" s="93"/>
      <c r="D31" s="93"/>
      <c r="E31" s="93"/>
      <c r="F31" s="93"/>
      <c r="G31" s="62" t="s">
        <v>696</v>
      </c>
      <c r="H31" s="62" t="s">
        <v>695</v>
      </c>
      <c r="I31" s="62" t="s">
        <v>697</v>
      </c>
      <c r="J31" s="62" t="s">
        <v>696</v>
      </c>
      <c r="K31" s="62" t="s">
        <v>695</v>
      </c>
      <c r="L31" s="62" t="s">
        <v>694</v>
      </c>
      <c r="M31" s="93"/>
      <c r="N31" s="93"/>
    </row>
    <row r="32" spans="1:14" s="15" customFormat="1" x14ac:dyDescent="0.2">
      <c r="A32" s="61">
        <v>1</v>
      </c>
      <c r="B32" s="61">
        <v>2</v>
      </c>
      <c r="C32" s="94">
        <v>3</v>
      </c>
      <c r="D32" s="94"/>
      <c r="E32" s="94"/>
      <c r="F32" s="61">
        <v>4</v>
      </c>
      <c r="G32" s="61">
        <v>5</v>
      </c>
      <c r="H32" s="61">
        <v>6</v>
      </c>
      <c r="I32" s="61">
        <v>7</v>
      </c>
      <c r="J32" s="61">
        <v>8</v>
      </c>
      <c r="K32" s="61">
        <v>9</v>
      </c>
      <c r="L32" s="61">
        <v>10</v>
      </c>
      <c r="M32" s="61">
        <v>11</v>
      </c>
      <c r="N32" s="61">
        <v>12</v>
      </c>
    </row>
    <row r="33" spans="1:28" s="15" customFormat="1" ht="12" x14ac:dyDescent="0.2">
      <c r="A33" s="95" t="s">
        <v>693</v>
      </c>
      <c r="B33" s="96"/>
      <c r="C33" s="96"/>
      <c r="D33" s="96"/>
      <c r="E33" s="96"/>
      <c r="F33" s="96"/>
      <c r="G33" s="96"/>
      <c r="H33" s="96"/>
      <c r="I33" s="96"/>
      <c r="J33" s="96"/>
      <c r="K33" s="96"/>
      <c r="L33" s="96"/>
      <c r="M33" s="96"/>
      <c r="N33" s="97"/>
      <c r="T33" s="43" t="s">
        <v>693</v>
      </c>
    </row>
    <row r="34" spans="1:28" s="15" customFormat="1" ht="12" x14ac:dyDescent="0.2">
      <c r="A34" s="89" t="s">
        <v>746</v>
      </c>
      <c r="B34" s="90"/>
      <c r="C34" s="90"/>
      <c r="D34" s="90"/>
      <c r="E34" s="90"/>
      <c r="F34" s="90"/>
      <c r="G34" s="90"/>
      <c r="H34" s="90"/>
      <c r="I34" s="90"/>
      <c r="J34" s="90"/>
      <c r="K34" s="90"/>
      <c r="L34" s="90"/>
      <c r="M34" s="90"/>
      <c r="N34" s="91"/>
      <c r="T34" s="43"/>
      <c r="U34" s="26" t="s">
        <v>746</v>
      </c>
    </row>
    <row r="35" spans="1:28" s="15" customFormat="1" ht="33.75" x14ac:dyDescent="0.2">
      <c r="A35" s="52" t="s">
        <v>99</v>
      </c>
      <c r="B35" s="51" t="s">
        <v>747</v>
      </c>
      <c r="C35" s="87" t="s">
        <v>748</v>
      </c>
      <c r="D35" s="87"/>
      <c r="E35" s="87"/>
      <c r="F35" s="49" t="s">
        <v>615</v>
      </c>
      <c r="G35" s="49"/>
      <c r="H35" s="49"/>
      <c r="I35" s="49" t="s">
        <v>749</v>
      </c>
      <c r="J35" s="50"/>
      <c r="K35" s="49"/>
      <c r="L35" s="50"/>
      <c r="M35" s="49"/>
      <c r="N35" s="48"/>
      <c r="T35" s="43"/>
      <c r="U35" s="26"/>
      <c r="V35" s="26" t="s">
        <v>748</v>
      </c>
    </row>
    <row r="36" spans="1:28" s="15" customFormat="1" ht="12" x14ac:dyDescent="0.2">
      <c r="A36" s="47"/>
      <c r="B36" s="46"/>
      <c r="C36" s="84" t="s">
        <v>750</v>
      </c>
      <c r="D36" s="84"/>
      <c r="E36" s="84"/>
      <c r="F36" s="84"/>
      <c r="G36" s="84"/>
      <c r="H36" s="84"/>
      <c r="I36" s="84"/>
      <c r="J36" s="84"/>
      <c r="K36" s="84"/>
      <c r="L36" s="84"/>
      <c r="M36" s="84"/>
      <c r="N36" s="92"/>
      <c r="T36" s="43"/>
      <c r="U36" s="26"/>
      <c r="V36" s="26"/>
      <c r="W36" s="16" t="s">
        <v>750</v>
      </c>
    </row>
    <row r="37" spans="1:28" s="15" customFormat="1" ht="12" x14ac:dyDescent="0.2">
      <c r="A37" s="57"/>
      <c r="B37" s="30" t="s">
        <v>119</v>
      </c>
      <c r="C37" s="84" t="s">
        <v>117</v>
      </c>
      <c r="D37" s="84"/>
      <c r="E37" s="84"/>
      <c r="F37" s="44"/>
      <c r="G37" s="44"/>
      <c r="H37" s="44"/>
      <c r="I37" s="44"/>
      <c r="J37" s="56">
        <v>550.13</v>
      </c>
      <c r="K37" s="44"/>
      <c r="L37" s="56">
        <v>42.91</v>
      </c>
      <c r="M37" s="44" t="s">
        <v>118</v>
      </c>
      <c r="N37" s="55">
        <v>346</v>
      </c>
      <c r="T37" s="43"/>
      <c r="U37" s="26"/>
      <c r="V37" s="26"/>
      <c r="X37" s="16" t="s">
        <v>117</v>
      </c>
    </row>
    <row r="38" spans="1:28" s="15" customFormat="1" ht="12" x14ac:dyDescent="0.2">
      <c r="A38" s="57"/>
      <c r="B38" s="30" t="s">
        <v>116</v>
      </c>
      <c r="C38" s="84" t="s">
        <v>115</v>
      </c>
      <c r="D38" s="84"/>
      <c r="E38" s="84"/>
      <c r="F38" s="44"/>
      <c r="G38" s="44"/>
      <c r="H38" s="44"/>
      <c r="I38" s="44"/>
      <c r="J38" s="56">
        <v>62.87</v>
      </c>
      <c r="K38" s="44"/>
      <c r="L38" s="56">
        <v>4.9000000000000004</v>
      </c>
      <c r="M38" s="44" t="s">
        <v>98</v>
      </c>
      <c r="N38" s="55">
        <v>87</v>
      </c>
      <c r="T38" s="43"/>
      <c r="U38" s="26"/>
      <c r="V38" s="26"/>
      <c r="X38" s="16" t="s">
        <v>115</v>
      </c>
    </row>
    <row r="39" spans="1:28" s="15" customFormat="1" ht="12" x14ac:dyDescent="0.2">
      <c r="A39" s="57"/>
      <c r="B39" s="30"/>
      <c r="C39" s="84" t="s">
        <v>109</v>
      </c>
      <c r="D39" s="84"/>
      <c r="E39" s="84"/>
      <c r="F39" s="44" t="s">
        <v>93</v>
      </c>
      <c r="G39" s="44" t="s">
        <v>751</v>
      </c>
      <c r="H39" s="44"/>
      <c r="I39" s="44" t="s">
        <v>752</v>
      </c>
      <c r="J39" s="56"/>
      <c r="K39" s="44"/>
      <c r="L39" s="56"/>
      <c r="M39" s="44"/>
      <c r="N39" s="55"/>
      <c r="T39" s="43"/>
      <c r="U39" s="26"/>
      <c r="V39" s="26"/>
      <c r="Y39" s="16" t="s">
        <v>109</v>
      </c>
    </row>
    <row r="40" spans="1:28" s="15" customFormat="1" ht="12" x14ac:dyDescent="0.2">
      <c r="A40" s="57"/>
      <c r="B40" s="30"/>
      <c r="C40" s="88" t="s">
        <v>88</v>
      </c>
      <c r="D40" s="88"/>
      <c r="E40" s="88"/>
      <c r="F40" s="53"/>
      <c r="G40" s="53"/>
      <c r="H40" s="53"/>
      <c r="I40" s="53"/>
      <c r="J40" s="59">
        <v>550.13</v>
      </c>
      <c r="K40" s="53"/>
      <c r="L40" s="59">
        <v>42.91</v>
      </c>
      <c r="M40" s="53"/>
      <c r="N40" s="58"/>
      <c r="T40" s="43"/>
      <c r="U40" s="26"/>
      <c r="V40" s="26"/>
      <c r="Z40" s="16" t="s">
        <v>88</v>
      </c>
    </row>
    <row r="41" spans="1:28" s="15" customFormat="1" ht="12" x14ac:dyDescent="0.2">
      <c r="A41" s="57"/>
      <c r="B41" s="30"/>
      <c r="C41" s="84" t="s">
        <v>87</v>
      </c>
      <c r="D41" s="84"/>
      <c r="E41" s="84"/>
      <c r="F41" s="44"/>
      <c r="G41" s="44"/>
      <c r="H41" s="44"/>
      <c r="I41" s="44"/>
      <c r="J41" s="56"/>
      <c r="K41" s="44"/>
      <c r="L41" s="56">
        <v>4.9000000000000004</v>
      </c>
      <c r="M41" s="44"/>
      <c r="N41" s="55">
        <v>87</v>
      </c>
      <c r="T41" s="43"/>
      <c r="U41" s="26"/>
      <c r="V41" s="26"/>
      <c r="Y41" s="16" t="s">
        <v>87</v>
      </c>
    </row>
    <row r="42" spans="1:28" s="15" customFormat="1" ht="33.75" x14ac:dyDescent="0.2">
      <c r="A42" s="57"/>
      <c r="B42" s="30" t="s">
        <v>600</v>
      </c>
      <c r="C42" s="84" t="s">
        <v>599</v>
      </c>
      <c r="D42" s="84"/>
      <c r="E42" s="84"/>
      <c r="F42" s="44" t="s">
        <v>82</v>
      </c>
      <c r="G42" s="44" t="s">
        <v>151</v>
      </c>
      <c r="H42" s="44"/>
      <c r="I42" s="44" t="s">
        <v>151</v>
      </c>
      <c r="J42" s="56"/>
      <c r="K42" s="44"/>
      <c r="L42" s="56">
        <v>4.51</v>
      </c>
      <c r="M42" s="44"/>
      <c r="N42" s="55">
        <v>80</v>
      </c>
      <c r="T42" s="43"/>
      <c r="U42" s="26"/>
      <c r="V42" s="26"/>
      <c r="Y42" s="16" t="s">
        <v>599</v>
      </c>
    </row>
    <row r="43" spans="1:28" s="15" customFormat="1" ht="33.75" x14ac:dyDescent="0.2">
      <c r="A43" s="57"/>
      <c r="B43" s="30" t="s">
        <v>598</v>
      </c>
      <c r="C43" s="84" t="s">
        <v>597</v>
      </c>
      <c r="D43" s="84"/>
      <c r="E43" s="84"/>
      <c r="F43" s="44" t="s">
        <v>82</v>
      </c>
      <c r="G43" s="44" t="s">
        <v>342</v>
      </c>
      <c r="H43" s="44"/>
      <c r="I43" s="44" t="s">
        <v>342</v>
      </c>
      <c r="J43" s="56"/>
      <c r="K43" s="44"/>
      <c r="L43" s="56">
        <v>2.25</v>
      </c>
      <c r="M43" s="44"/>
      <c r="N43" s="55">
        <v>40</v>
      </c>
      <c r="T43" s="43"/>
      <c r="U43" s="26"/>
      <c r="V43" s="26"/>
      <c r="Y43" s="16" t="s">
        <v>597</v>
      </c>
    </row>
    <row r="44" spans="1:28" s="15" customFormat="1" ht="12" x14ac:dyDescent="0.2">
      <c r="A44" s="54"/>
      <c r="B44" s="24"/>
      <c r="C44" s="87" t="s">
        <v>79</v>
      </c>
      <c r="D44" s="87"/>
      <c r="E44" s="87"/>
      <c r="F44" s="49"/>
      <c r="G44" s="49"/>
      <c r="H44" s="49"/>
      <c r="I44" s="49"/>
      <c r="J44" s="50"/>
      <c r="K44" s="49"/>
      <c r="L44" s="50">
        <v>49.67</v>
      </c>
      <c r="M44" s="53"/>
      <c r="N44" s="48">
        <v>466</v>
      </c>
      <c r="T44" s="43"/>
      <c r="U44" s="26"/>
      <c r="V44" s="26"/>
      <c r="AA44" s="26" t="s">
        <v>79</v>
      </c>
    </row>
    <row r="45" spans="1:28" s="15" customFormat="1" ht="33.75" x14ac:dyDescent="0.2">
      <c r="A45" s="52" t="s">
        <v>119</v>
      </c>
      <c r="B45" s="51" t="s">
        <v>753</v>
      </c>
      <c r="C45" s="87" t="s">
        <v>754</v>
      </c>
      <c r="D45" s="87"/>
      <c r="E45" s="87"/>
      <c r="F45" s="49" t="s">
        <v>615</v>
      </c>
      <c r="G45" s="49"/>
      <c r="H45" s="49"/>
      <c r="I45" s="49" t="s">
        <v>749</v>
      </c>
      <c r="J45" s="50"/>
      <c r="K45" s="49"/>
      <c r="L45" s="50"/>
      <c r="M45" s="49"/>
      <c r="N45" s="48"/>
      <c r="T45" s="43"/>
      <c r="U45" s="26"/>
      <c r="V45" s="26" t="s">
        <v>754</v>
      </c>
      <c r="AA45" s="26"/>
    </row>
    <row r="46" spans="1:28" s="15" customFormat="1" ht="12" x14ac:dyDescent="0.2">
      <c r="A46" s="47"/>
      <c r="B46" s="46"/>
      <c r="C46" s="84" t="s">
        <v>750</v>
      </c>
      <c r="D46" s="84"/>
      <c r="E46" s="84"/>
      <c r="F46" s="84"/>
      <c r="G46" s="84"/>
      <c r="H46" s="84"/>
      <c r="I46" s="84"/>
      <c r="J46" s="84"/>
      <c r="K46" s="84"/>
      <c r="L46" s="84"/>
      <c r="M46" s="84"/>
      <c r="N46" s="92"/>
      <c r="T46" s="43"/>
      <c r="U46" s="26"/>
      <c r="V46" s="26"/>
      <c r="W46" s="16" t="s">
        <v>750</v>
      </c>
      <c r="AA46" s="26"/>
    </row>
    <row r="47" spans="1:28" s="15" customFormat="1" ht="12" x14ac:dyDescent="0.2">
      <c r="A47" s="60"/>
      <c r="B47" s="30"/>
      <c r="C47" s="84" t="s">
        <v>755</v>
      </c>
      <c r="D47" s="84"/>
      <c r="E47" s="84"/>
      <c r="F47" s="84"/>
      <c r="G47" s="84"/>
      <c r="H47" s="84"/>
      <c r="I47" s="84"/>
      <c r="J47" s="84"/>
      <c r="K47" s="84"/>
      <c r="L47" s="84"/>
      <c r="M47" s="84"/>
      <c r="N47" s="92"/>
      <c r="T47" s="43"/>
      <c r="U47" s="26"/>
      <c r="V47" s="26"/>
      <c r="AA47" s="26"/>
      <c r="AB47" s="16" t="s">
        <v>755</v>
      </c>
    </row>
    <row r="48" spans="1:28" s="15" customFormat="1" ht="12" x14ac:dyDescent="0.2">
      <c r="A48" s="57"/>
      <c r="B48" s="30" t="s">
        <v>119</v>
      </c>
      <c r="C48" s="84" t="s">
        <v>117</v>
      </c>
      <c r="D48" s="84"/>
      <c r="E48" s="84"/>
      <c r="F48" s="44"/>
      <c r="G48" s="44"/>
      <c r="H48" s="44"/>
      <c r="I48" s="44"/>
      <c r="J48" s="56">
        <v>471.54</v>
      </c>
      <c r="K48" s="44" t="s">
        <v>756</v>
      </c>
      <c r="L48" s="56">
        <v>82.76</v>
      </c>
      <c r="M48" s="44" t="s">
        <v>118</v>
      </c>
      <c r="N48" s="55">
        <v>668</v>
      </c>
      <c r="T48" s="43"/>
      <c r="U48" s="26"/>
      <c r="V48" s="26"/>
      <c r="X48" s="16" t="s">
        <v>117</v>
      </c>
      <c r="AA48" s="26"/>
    </row>
    <row r="49" spans="1:27" s="15" customFormat="1" ht="12" x14ac:dyDescent="0.2">
      <c r="A49" s="57"/>
      <c r="B49" s="30" t="s">
        <v>116</v>
      </c>
      <c r="C49" s="84" t="s">
        <v>115</v>
      </c>
      <c r="D49" s="84"/>
      <c r="E49" s="84"/>
      <c r="F49" s="44"/>
      <c r="G49" s="44"/>
      <c r="H49" s="44"/>
      <c r="I49" s="44"/>
      <c r="J49" s="56">
        <v>53.89</v>
      </c>
      <c r="K49" s="44" t="s">
        <v>756</v>
      </c>
      <c r="L49" s="56">
        <v>9.4600000000000009</v>
      </c>
      <c r="M49" s="44" t="s">
        <v>98</v>
      </c>
      <c r="N49" s="55">
        <v>169</v>
      </c>
      <c r="T49" s="43"/>
      <c r="U49" s="26"/>
      <c r="V49" s="26"/>
      <c r="X49" s="16" t="s">
        <v>115</v>
      </c>
      <c r="AA49" s="26"/>
    </row>
    <row r="50" spans="1:27" s="15" customFormat="1" ht="12" x14ac:dyDescent="0.2">
      <c r="A50" s="57"/>
      <c r="B50" s="30"/>
      <c r="C50" s="84" t="s">
        <v>109</v>
      </c>
      <c r="D50" s="84"/>
      <c r="E50" s="84"/>
      <c r="F50" s="44" t="s">
        <v>93</v>
      </c>
      <c r="G50" s="44" t="s">
        <v>757</v>
      </c>
      <c r="H50" s="44" t="s">
        <v>756</v>
      </c>
      <c r="I50" s="44" t="s">
        <v>758</v>
      </c>
      <c r="J50" s="56"/>
      <c r="K50" s="44"/>
      <c r="L50" s="56"/>
      <c r="M50" s="44"/>
      <c r="N50" s="55"/>
      <c r="T50" s="43"/>
      <c r="U50" s="26"/>
      <c r="V50" s="26"/>
      <c r="Y50" s="16" t="s">
        <v>109</v>
      </c>
      <c r="AA50" s="26"/>
    </row>
    <row r="51" spans="1:27" s="15" customFormat="1" ht="12" x14ac:dyDescent="0.2">
      <c r="A51" s="57"/>
      <c r="B51" s="30"/>
      <c r="C51" s="88" t="s">
        <v>88</v>
      </c>
      <c r="D51" s="88"/>
      <c r="E51" s="88"/>
      <c r="F51" s="53"/>
      <c r="G51" s="53"/>
      <c r="H51" s="53"/>
      <c r="I51" s="53"/>
      <c r="J51" s="59">
        <v>471.54</v>
      </c>
      <c r="K51" s="53"/>
      <c r="L51" s="59">
        <v>82.76</v>
      </c>
      <c r="M51" s="53"/>
      <c r="N51" s="58"/>
      <c r="T51" s="43"/>
      <c r="U51" s="26"/>
      <c r="V51" s="26"/>
      <c r="Z51" s="16" t="s">
        <v>88</v>
      </c>
      <c r="AA51" s="26"/>
    </row>
    <row r="52" spans="1:27" s="15" customFormat="1" ht="12" x14ac:dyDescent="0.2">
      <c r="A52" s="57"/>
      <c r="B52" s="30"/>
      <c r="C52" s="84" t="s">
        <v>87</v>
      </c>
      <c r="D52" s="84"/>
      <c r="E52" s="84"/>
      <c r="F52" s="44"/>
      <c r="G52" s="44"/>
      <c r="H52" s="44"/>
      <c r="I52" s="44"/>
      <c r="J52" s="56"/>
      <c r="K52" s="44"/>
      <c r="L52" s="56">
        <v>9.4600000000000009</v>
      </c>
      <c r="M52" s="44"/>
      <c r="N52" s="55">
        <v>169</v>
      </c>
      <c r="T52" s="43"/>
      <c r="U52" s="26"/>
      <c r="V52" s="26"/>
      <c r="Y52" s="16" t="s">
        <v>87</v>
      </c>
      <c r="AA52" s="26"/>
    </row>
    <row r="53" spans="1:27" s="15" customFormat="1" ht="33.75" x14ac:dyDescent="0.2">
      <c r="A53" s="57"/>
      <c r="B53" s="30" t="s">
        <v>600</v>
      </c>
      <c r="C53" s="84" t="s">
        <v>599</v>
      </c>
      <c r="D53" s="84"/>
      <c r="E53" s="84"/>
      <c r="F53" s="44" t="s">
        <v>82</v>
      </c>
      <c r="G53" s="44" t="s">
        <v>151</v>
      </c>
      <c r="H53" s="44"/>
      <c r="I53" s="44" t="s">
        <v>151</v>
      </c>
      <c r="J53" s="56"/>
      <c r="K53" s="44"/>
      <c r="L53" s="56">
        <v>8.6999999999999993</v>
      </c>
      <c r="M53" s="44"/>
      <c r="N53" s="55">
        <v>155</v>
      </c>
      <c r="T53" s="43"/>
      <c r="U53" s="26"/>
      <c r="V53" s="26"/>
      <c r="Y53" s="16" t="s">
        <v>599</v>
      </c>
      <c r="AA53" s="26"/>
    </row>
    <row r="54" spans="1:27" s="15" customFormat="1" ht="33.75" x14ac:dyDescent="0.2">
      <c r="A54" s="57"/>
      <c r="B54" s="30" t="s">
        <v>598</v>
      </c>
      <c r="C54" s="84" t="s">
        <v>597</v>
      </c>
      <c r="D54" s="84"/>
      <c r="E54" s="84"/>
      <c r="F54" s="44" t="s">
        <v>82</v>
      </c>
      <c r="G54" s="44" t="s">
        <v>342</v>
      </c>
      <c r="H54" s="44"/>
      <c r="I54" s="44" t="s">
        <v>342</v>
      </c>
      <c r="J54" s="56"/>
      <c r="K54" s="44"/>
      <c r="L54" s="56">
        <v>4.3499999999999996</v>
      </c>
      <c r="M54" s="44"/>
      <c r="N54" s="55">
        <v>78</v>
      </c>
      <c r="T54" s="43"/>
      <c r="U54" s="26"/>
      <c r="V54" s="26"/>
      <c r="Y54" s="16" t="s">
        <v>597</v>
      </c>
      <c r="AA54" s="26"/>
    </row>
    <row r="55" spans="1:27" s="15" customFormat="1" ht="12" x14ac:dyDescent="0.2">
      <c r="A55" s="54"/>
      <c r="B55" s="24"/>
      <c r="C55" s="87" t="s">
        <v>79</v>
      </c>
      <c r="D55" s="87"/>
      <c r="E55" s="87"/>
      <c r="F55" s="49"/>
      <c r="G55" s="49"/>
      <c r="H55" s="49"/>
      <c r="I55" s="49"/>
      <c r="J55" s="50"/>
      <c r="K55" s="49"/>
      <c r="L55" s="50">
        <v>95.81</v>
      </c>
      <c r="M55" s="53"/>
      <c r="N55" s="48">
        <v>901</v>
      </c>
      <c r="T55" s="43"/>
      <c r="U55" s="26"/>
      <c r="V55" s="26"/>
      <c r="AA55" s="26" t="s">
        <v>79</v>
      </c>
    </row>
    <row r="56" spans="1:27" s="15" customFormat="1" ht="12" x14ac:dyDescent="0.2">
      <c r="A56" s="89" t="s">
        <v>759</v>
      </c>
      <c r="B56" s="90"/>
      <c r="C56" s="90"/>
      <c r="D56" s="90"/>
      <c r="E56" s="90"/>
      <c r="F56" s="90"/>
      <c r="G56" s="90"/>
      <c r="H56" s="90"/>
      <c r="I56" s="90"/>
      <c r="J56" s="90"/>
      <c r="K56" s="90"/>
      <c r="L56" s="90"/>
      <c r="M56" s="90"/>
      <c r="N56" s="91"/>
      <c r="T56" s="43"/>
      <c r="U56" s="26" t="s">
        <v>759</v>
      </c>
      <c r="V56" s="26"/>
      <c r="AA56" s="26"/>
    </row>
    <row r="57" spans="1:27" s="15" customFormat="1" ht="33.75" x14ac:dyDescent="0.2">
      <c r="A57" s="52" t="s">
        <v>116</v>
      </c>
      <c r="B57" s="51" t="s">
        <v>747</v>
      </c>
      <c r="C57" s="87" t="s">
        <v>748</v>
      </c>
      <c r="D57" s="87"/>
      <c r="E57" s="87"/>
      <c r="F57" s="49" t="s">
        <v>615</v>
      </c>
      <c r="G57" s="49"/>
      <c r="H57" s="49"/>
      <c r="I57" s="49" t="s">
        <v>749</v>
      </c>
      <c r="J57" s="50"/>
      <c r="K57" s="49"/>
      <c r="L57" s="50"/>
      <c r="M57" s="49"/>
      <c r="N57" s="48"/>
      <c r="T57" s="43"/>
      <c r="U57" s="26"/>
      <c r="V57" s="26" t="s">
        <v>748</v>
      </c>
      <c r="AA57" s="26"/>
    </row>
    <row r="58" spans="1:27" s="15" customFormat="1" ht="12" x14ac:dyDescent="0.2">
      <c r="A58" s="47"/>
      <c r="B58" s="46"/>
      <c r="C58" s="84" t="s">
        <v>750</v>
      </c>
      <c r="D58" s="84"/>
      <c r="E58" s="84"/>
      <c r="F58" s="84"/>
      <c r="G58" s="84"/>
      <c r="H58" s="84"/>
      <c r="I58" s="84"/>
      <c r="J58" s="84"/>
      <c r="K58" s="84"/>
      <c r="L58" s="84"/>
      <c r="M58" s="84"/>
      <c r="N58" s="92"/>
      <c r="T58" s="43"/>
      <c r="U58" s="26"/>
      <c r="V58" s="26"/>
      <c r="W58" s="16" t="s">
        <v>750</v>
      </c>
      <c r="AA58" s="26"/>
    </row>
    <row r="59" spans="1:27" s="15" customFormat="1" ht="12" x14ac:dyDescent="0.2">
      <c r="A59" s="57"/>
      <c r="B59" s="30" t="s">
        <v>119</v>
      </c>
      <c r="C59" s="84" t="s">
        <v>117</v>
      </c>
      <c r="D59" s="84"/>
      <c r="E59" s="84"/>
      <c r="F59" s="44"/>
      <c r="G59" s="44"/>
      <c r="H59" s="44"/>
      <c r="I59" s="44"/>
      <c r="J59" s="56">
        <v>550.13</v>
      </c>
      <c r="K59" s="44"/>
      <c r="L59" s="56">
        <v>42.91</v>
      </c>
      <c r="M59" s="44" t="s">
        <v>118</v>
      </c>
      <c r="N59" s="55">
        <v>346</v>
      </c>
      <c r="T59" s="43"/>
      <c r="U59" s="26"/>
      <c r="V59" s="26"/>
      <c r="X59" s="16" t="s">
        <v>117</v>
      </c>
      <c r="AA59" s="26"/>
    </row>
    <row r="60" spans="1:27" s="15" customFormat="1" ht="12" x14ac:dyDescent="0.2">
      <c r="A60" s="57"/>
      <c r="B60" s="30" t="s">
        <v>116</v>
      </c>
      <c r="C60" s="84" t="s">
        <v>115</v>
      </c>
      <c r="D60" s="84"/>
      <c r="E60" s="84"/>
      <c r="F60" s="44"/>
      <c r="G60" s="44"/>
      <c r="H60" s="44"/>
      <c r="I60" s="44"/>
      <c r="J60" s="56">
        <v>62.87</v>
      </c>
      <c r="K60" s="44"/>
      <c r="L60" s="56">
        <v>4.9000000000000004</v>
      </c>
      <c r="M60" s="44" t="s">
        <v>98</v>
      </c>
      <c r="N60" s="55">
        <v>87</v>
      </c>
      <c r="T60" s="43"/>
      <c r="U60" s="26"/>
      <c r="V60" s="26"/>
      <c r="X60" s="16" t="s">
        <v>115</v>
      </c>
      <c r="AA60" s="26"/>
    </row>
    <row r="61" spans="1:27" s="15" customFormat="1" ht="12" x14ac:dyDescent="0.2">
      <c r="A61" s="57"/>
      <c r="B61" s="30"/>
      <c r="C61" s="84" t="s">
        <v>109</v>
      </c>
      <c r="D61" s="84"/>
      <c r="E61" s="84"/>
      <c r="F61" s="44" t="s">
        <v>93</v>
      </c>
      <c r="G61" s="44" t="s">
        <v>751</v>
      </c>
      <c r="H61" s="44"/>
      <c r="I61" s="44" t="s">
        <v>752</v>
      </c>
      <c r="J61" s="56"/>
      <c r="K61" s="44"/>
      <c r="L61" s="56"/>
      <c r="M61" s="44"/>
      <c r="N61" s="55"/>
      <c r="T61" s="43"/>
      <c r="U61" s="26"/>
      <c r="V61" s="26"/>
      <c r="Y61" s="16" t="s">
        <v>109</v>
      </c>
      <c r="AA61" s="26"/>
    </row>
    <row r="62" spans="1:27" s="15" customFormat="1" ht="12" x14ac:dyDescent="0.2">
      <c r="A62" s="57"/>
      <c r="B62" s="30"/>
      <c r="C62" s="88" t="s">
        <v>88</v>
      </c>
      <c r="D62" s="88"/>
      <c r="E62" s="88"/>
      <c r="F62" s="53"/>
      <c r="G62" s="53"/>
      <c r="H62" s="53"/>
      <c r="I62" s="53"/>
      <c r="J62" s="59">
        <v>550.13</v>
      </c>
      <c r="K62" s="53"/>
      <c r="L62" s="59">
        <v>42.91</v>
      </c>
      <c r="M62" s="53"/>
      <c r="N62" s="58"/>
      <c r="T62" s="43"/>
      <c r="U62" s="26"/>
      <c r="V62" s="26"/>
      <c r="Z62" s="16" t="s">
        <v>88</v>
      </c>
      <c r="AA62" s="26"/>
    </row>
    <row r="63" spans="1:27" s="15" customFormat="1" ht="12" x14ac:dyDescent="0.2">
      <c r="A63" s="57"/>
      <c r="B63" s="30"/>
      <c r="C63" s="84" t="s">
        <v>87</v>
      </c>
      <c r="D63" s="84"/>
      <c r="E63" s="84"/>
      <c r="F63" s="44"/>
      <c r="G63" s="44"/>
      <c r="H63" s="44"/>
      <c r="I63" s="44"/>
      <c r="J63" s="56"/>
      <c r="K63" s="44"/>
      <c r="L63" s="56">
        <v>4.9000000000000004</v>
      </c>
      <c r="M63" s="44"/>
      <c r="N63" s="55">
        <v>87</v>
      </c>
      <c r="T63" s="43"/>
      <c r="U63" s="26"/>
      <c r="V63" s="26"/>
      <c r="Y63" s="16" t="s">
        <v>87</v>
      </c>
      <c r="AA63" s="26"/>
    </row>
    <row r="64" spans="1:27" s="15" customFormat="1" ht="33.75" x14ac:dyDescent="0.2">
      <c r="A64" s="57"/>
      <c r="B64" s="30" t="s">
        <v>600</v>
      </c>
      <c r="C64" s="84" t="s">
        <v>599</v>
      </c>
      <c r="D64" s="84"/>
      <c r="E64" s="84"/>
      <c r="F64" s="44" t="s">
        <v>82</v>
      </c>
      <c r="G64" s="44" t="s">
        <v>151</v>
      </c>
      <c r="H64" s="44"/>
      <c r="I64" s="44" t="s">
        <v>151</v>
      </c>
      <c r="J64" s="56"/>
      <c r="K64" s="44"/>
      <c r="L64" s="56">
        <v>4.51</v>
      </c>
      <c r="M64" s="44"/>
      <c r="N64" s="55">
        <v>80</v>
      </c>
      <c r="T64" s="43"/>
      <c r="U64" s="26"/>
      <c r="V64" s="26"/>
      <c r="Y64" s="16" t="s">
        <v>599</v>
      </c>
      <c r="AA64" s="26"/>
    </row>
    <row r="65" spans="1:28" s="15" customFormat="1" ht="33.75" x14ac:dyDescent="0.2">
      <c r="A65" s="57"/>
      <c r="B65" s="30" t="s">
        <v>598</v>
      </c>
      <c r="C65" s="84" t="s">
        <v>597</v>
      </c>
      <c r="D65" s="84"/>
      <c r="E65" s="84"/>
      <c r="F65" s="44" t="s">
        <v>82</v>
      </c>
      <c r="G65" s="44" t="s">
        <v>342</v>
      </c>
      <c r="H65" s="44"/>
      <c r="I65" s="44" t="s">
        <v>342</v>
      </c>
      <c r="J65" s="56"/>
      <c r="K65" s="44"/>
      <c r="L65" s="56">
        <v>2.25</v>
      </c>
      <c r="M65" s="44"/>
      <c r="N65" s="55">
        <v>40</v>
      </c>
      <c r="T65" s="43"/>
      <c r="U65" s="26"/>
      <c r="V65" s="26"/>
      <c r="Y65" s="16" t="s">
        <v>597</v>
      </c>
      <c r="AA65" s="26"/>
    </row>
    <row r="66" spans="1:28" s="15" customFormat="1" ht="12" x14ac:dyDescent="0.2">
      <c r="A66" s="54"/>
      <c r="B66" s="24"/>
      <c r="C66" s="87" t="s">
        <v>79</v>
      </c>
      <c r="D66" s="87"/>
      <c r="E66" s="87"/>
      <c r="F66" s="49"/>
      <c r="G66" s="49"/>
      <c r="H66" s="49"/>
      <c r="I66" s="49"/>
      <c r="J66" s="50"/>
      <c r="K66" s="49"/>
      <c r="L66" s="50">
        <v>49.67</v>
      </c>
      <c r="M66" s="53"/>
      <c r="N66" s="48">
        <v>466</v>
      </c>
      <c r="T66" s="43"/>
      <c r="U66" s="26"/>
      <c r="V66" s="26"/>
      <c r="AA66" s="26" t="s">
        <v>79</v>
      </c>
    </row>
    <row r="67" spans="1:28" s="15" customFormat="1" ht="33.75" x14ac:dyDescent="0.2">
      <c r="A67" s="52" t="s">
        <v>96</v>
      </c>
      <c r="B67" s="51" t="s">
        <v>753</v>
      </c>
      <c r="C67" s="87" t="s">
        <v>754</v>
      </c>
      <c r="D67" s="87"/>
      <c r="E67" s="87"/>
      <c r="F67" s="49" t="s">
        <v>615</v>
      </c>
      <c r="G67" s="49"/>
      <c r="H67" s="49"/>
      <c r="I67" s="49" t="s">
        <v>749</v>
      </c>
      <c r="J67" s="50"/>
      <c r="K67" s="49"/>
      <c r="L67" s="50"/>
      <c r="M67" s="49"/>
      <c r="N67" s="48"/>
      <c r="T67" s="43"/>
      <c r="U67" s="26"/>
      <c r="V67" s="26" t="s">
        <v>754</v>
      </c>
      <c r="AA67" s="26"/>
    </row>
    <row r="68" spans="1:28" s="15" customFormat="1" ht="12" x14ac:dyDescent="0.2">
      <c r="A68" s="47"/>
      <c r="B68" s="46"/>
      <c r="C68" s="84" t="s">
        <v>750</v>
      </c>
      <c r="D68" s="84"/>
      <c r="E68" s="84"/>
      <c r="F68" s="84"/>
      <c r="G68" s="84"/>
      <c r="H68" s="84"/>
      <c r="I68" s="84"/>
      <c r="J68" s="84"/>
      <c r="K68" s="84"/>
      <c r="L68" s="84"/>
      <c r="M68" s="84"/>
      <c r="N68" s="92"/>
      <c r="T68" s="43"/>
      <c r="U68" s="26"/>
      <c r="V68" s="26"/>
      <c r="W68" s="16" t="s">
        <v>750</v>
      </c>
      <c r="AA68" s="26"/>
    </row>
    <row r="69" spans="1:28" s="15" customFormat="1" ht="12" x14ac:dyDescent="0.2">
      <c r="A69" s="60"/>
      <c r="B69" s="30"/>
      <c r="C69" s="84" t="s">
        <v>755</v>
      </c>
      <c r="D69" s="84"/>
      <c r="E69" s="84"/>
      <c r="F69" s="84"/>
      <c r="G69" s="84"/>
      <c r="H69" s="84"/>
      <c r="I69" s="84"/>
      <c r="J69" s="84"/>
      <c r="K69" s="84"/>
      <c r="L69" s="84"/>
      <c r="M69" s="84"/>
      <c r="N69" s="92"/>
      <c r="T69" s="43"/>
      <c r="U69" s="26"/>
      <c r="V69" s="26"/>
      <c r="AA69" s="26"/>
      <c r="AB69" s="16" t="s">
        <v>755</v>
      </c>
    </row>
    <row r="70" spans="1:28" s="15" customFormat="1" ht="12" x14ac:dyDescent="0.2">
      <c r="A70" s="57"/>
      <c r="B70" s="30" t="s">
        <v>119</v>
      </c>
      <c r="C70" s="84" t="s">
        <v>117</v>
      </c>
      <c r="D70" s="84"/>
      <c r="E70" s="84"/>
      <c r="F70" s="44"/>
      <c r="G70" s="44"/>
      <c r="H70" s="44"/>
      <c r="I70" s="44"/>
      <c r="J70" s="56">
        <v>471.54</v>
      </c>
      <c r="K70" s="44" t="s">
        <v>756</v>
      </c>
      <c r="L70" s="56">
        <v>82.76</v>
      </c>
      <c r="M70" s="44" t="s">
        <v>118</v>
      </c>
      <c r="N70" s="55">
        <v>668</v>
      </c>
      <c r="T70" s="43"/>
      <c r="U70" s="26"/>
      <c r="V70" s="26"/>
      <c r="X70" s="16" t="s">
        <v>117</v>
      </c>
      <c r="AA70" s="26"/>
    </row>
    <row r="71" spans="1:28" s="15" customFormat="1" ht="12" x14ac:dyDescent="0.2">
      <c r="A71" s="57"/>
      <c r="B71" s="30" t="s">
        <v>116</v>
      </c>
      <c r="C71" s="84" t="s">
        <v>115</v>
      </c>
      <c r="D71" s="84"/>
      <c r="E71" s="84"/>
      <c r="F71" s="44"/>
      <c r="G71" s="44"/>
      <c r="H71" s="44"/>
      <c r="I71" s="44"/>
      <c r="J71" s="56">
        <v>53.89</v>
      </c>
      <c r="K71" s="44" t="s">
        <v>756</v>
      </c>
      <c r="L71" s="56">
        <v>9.4600000000000009</v>
      </c>
      <c r="M71" s="44" t="s">
        <v>98</v>
      </c>
      <c r="N71" s="55">
        <v>169</v>
      </c>
      <c r="T71" s="43"/>
      <c r="U71" s="26"/>
      <c r="V71" s="26"/>
      <c r="X71" s="16" t="s">
        <v>115</v>
      </c>
      <c r="AA71" s="26"/>
    </row>
    <row r="72" spans="1:28" s="15" customFormat="1" ht="12" x14ac:dyDescent="0.2">
      <c r="A72" s="57"/>
      <c r="B72" s="30"/>
      <c r="C72" s="84" t="s">
        <v>109</v>
      </c>
      <c r="D72" s="84"/>
      <c r="E72" s="84"/>
      <c r="F72" s="44" t="s">
        <v>93</v>
      </c>
      <c r="G72" s="44" t="s">
        <v>757</v>
      </c>
      <c r="H72" s="44" t="s">
        <v>756</v>
      </c>
      <c r="I72" s="44" t="s">
        <v>758</v>
      </c>
      <c r="J72" s="56"/>
      <c r="K72" s="44"/>
      <c r="L72" s="56"/>
      <c r="M72" s="44"/>
      <c r="N72" s="55"/>
      <c r="T72" s="43"/>
      <c r="U72" s="26"/>
      <c r="V72" s="26"/>
      <c r="Y72" s="16" t="s">
        <v>109</v>
      </c>
      <c r="AA72" s="26"/>
    </row>
    <row r="73" spans="1:28" s="15" customFormat="1" ht="12" x14ac:dyDescent="0.2">
      <c r="A73" s="57"/>
      <c r="B73" s="30"/>
      <c r="C73" s="88" t="s">
        <v>88</v>
      </c>
      <c r="D73" s="88"/>
      <c r="E73" s="88"/>
      <c r="F73" s="53"/>
      <c r="G73" s="53"/>
      <c r="H73" s="53"/>
      <c r="I73" s="53"/>
      <c r="J73" s="59">
        <v>471.54</v>
      </c>
      <c r="K73" s="53"/>
      <c r="L73" s="59">
        <v>82.76</v>
      </c>
      <c r="M73" s="53"/>
      <c r="N73" s="58"/>
      <c r="T73" s="43"/>
      <c r="U73" s="26"/>
      <c r="V73" s="26"/>
      <c r="Z73" s="16" t="s">
        <v>88</v>
      </c>
      <c r="AA73" s="26"/>
    </row>
    <row r="74" spans="1:28" s="15" customFormat="1" ht="12" x14ac:dyDescent="0.2">
      <c r="A74" s="57"/>
      <c r="B74" s="30"/>
      <c r="C74" s="84" t="s">
        <v>87</v>
      </c>
      <c r="D74" s="84"/>
      <c r="E74" s="84"/>
      <c r="F74" s="44"/>
      <c r="G74" s="44"/>
      <c r="H74" s="44"/>
      <c r="I74" s="44"/>
      <c r="J74" s="56"/>
      <c r="K74" s="44"/>
      <c r="L74" s="56">
        <v>9.4600000000000009</v>
      </c>
      <c r="M74" s="44"/>
      <c r="N74" s="55">
        <v>169</v>
      </c>
      <c r="T74" s="43"/>
      <c r="U74" s="26"/>
      <c r="V74" s="26"/>
      <c r="Y74" s="16" t="s">
        <v>87</v>
      </c>
      <c r="AA74" s="26"/>
    </row>
    <row r="75" spans="1:28" s="15" customFormat="1" ht="33.75" x14ac:dyDescent="0.2">
      <c r="A75" s="57"/>
      <c r="B75" s="30" t="s">
        <v>600</v>
      </c>
      <c r="C75" s="84" t="s">
        <v>599</v>
      </c>
      <c r="D75" s="84"/>
      <c r="E75" s="84"/>
      <c r="F75" s="44" t="s">
        <v>82</v>
      </c>
      <c r="G75" s="44" t="s">
        <v>151</v>
      </c>
      <c r="H75" s="44"/>
      <c r="I75" s="44" t="s">
        <v>151</v>
      </c>
      <c r="J75" s="56"/>
      <c r="K75" s="44"/>
      <c r="L75" s="56">
        <v>8.6999999999999993</v>
      </c>
      <c r="M75" s="44"/>
      <c r="N75" s="55">
        <v>155</v>
      </c>
      <c r="T75" s="43"/>
      <c r="U75" s="26"/>
      <c r="V75" s="26"/>
      <c r="Y75" s="16" t="s">
        <v>599</v>
      </c>
      <c r="AA75" s="26"/>
    </row>
    <row r="76" spans="1:28" s="15" customFormat="1" ht="33.75" x14ac:dyDescent="0.2">
      <c r="A76" s="57"/>
      <c r="B76" s="30" t="s">
        <v>598</v>
      </c>
      <c r="C76" s="84" t="s">
        <v>597</v>
      </c>
      <c r="D76" s="84"/>
      <c r="E76" s="84"/>
      <c r="F76" s="44" t="s">
        <v>82</v>
      </c>
      <c r="G76" s="44" t="s">
        <v>342</v>
      </c>
      <c r="H76" s="44"/>
      <c r="I76" s="44" t="s">
        <v>342</v>
      </c>
      <c r="J76" s="56"/>
      <c r="K76" s="44"/>
      <c r="L76" s="56">
        <v>4.3499999999999996</v>
      </c>
      <c r="M76" s="44"/>
      <c r="N76" s="55">
        <v>78</v>
      </c>
      <c r="T76" s="43"/>
      <c r="U76" s="26"/>
      <c r="V76" s="26"/>
      <c r="Y76" s="16" t="s">
        <v>597</v>
      </c>
      <c r="AA76" s="26"/>
    </row>
    <row r="77" spans="1:28" s="15" customFormat="1" ht="12" x14ac:dyDescent="0.2">
      <c r="A77" s="54"/>
      <c r="B77" s="24"/>
      <c r="C77" s="87" t="s">
        <v>79</v>
      </c>
      <c r="D77" s="87"/>
      <c r="E77" s="87"/>
      <c r="F77" s="49"/>
      <c r="G77" s="49"/>
      <c r="H77" s="49"/>
      <c r="I77" s="49"/>
      <c r="J77" s="50"/>
      <c r="K77" s="49"/>
      <c r="L77" s="50">
        <v>95.81</v>
      </c>
      <c r="M77" s="53"/>
      <c r="N77" s="48">
        <v>901</v>
      </c>
      <c r="T77" s="43"/>
      <c r="U77" s="26"/>
      <c r="V77" s="26"/>
      <c r="AA77" s="26" t="s">
        <v>79</v>
      </c>
    </row>
    <row r="78" spans="1:28" s="15" customFormat="1" ht="12" x14ac:dyDescent="0.2">
      <c r="A78" s="89" t="s">
        <v>760</v>
      </c>
      <c r="B78" s="90"/>
      <c r="C78" s="90"/>
      <c r="D78" s="90"/>
      <c r="E78" s="90"/>
      <c r="F78" s="90"/>
      <c r="G78" s="90"/>
      <c r="H78" s="90"/>
      <c r="I78" s="90"/>
      <c r="J78" s="90"/>
      <c r="K78" s="90"/>
      <c r="L78" s="90"/>
      <c r="M78" s="90"/>
      <c r="N78" s="91"/>
      <c r="T78" s="43"/>
      <c r="U78" s="26" t="s">
        <v>760</v>
      </c>
      <c r="V78" s="26"/>
      <c r="AA78" s="26"/>
    </row>
    <row r="79" spans="1:28" s="15" customFormat="1" ht="90" x14ac:dyDescent="0.2">
      <c r="A79" s="52" t="s">
        <v>348</v>
      </c>
      <c r="B79" s="51" t="s">
        <v>761</v>
      </c>
      <c r="C79" s="87" t="s">
        <v>762</v>
      </c>
      <c r="D79" s="87"/>
      <c r="E79" s="87"/>
      <c r="F79" s="49" t="s">
        <v>763</v>
      </c>
      <c r="G79" s="49"/>
      <c r="H79" s="49"/>
      <c r="I79" s="49" t="s">
        <v>764</v>
      </c>
      <c r="J79" s="50"/>
      <c r="K79" s="49"/>
      <c r="L79" s="50"/>
      <c r="M79" s="49"/>
      <c r="N79" s="48"/>
      <c r="T79" s="43"/>
      <c r="U79" s="26"/>
      <c r="V79" s="26" t="s">
        <v>762</v>
      </c>
      <c r="AA79" s="26"/>
    </row>
    <row r="80" spans="1:28" s="15" customFormat="1" ht="12" x14ac:dyDescent="0.2">
      <c r="A80" s="47"/>
      <c r="B80" s="46"/>
      <c r="C80" s="84" t="s">
        <v>765</v>
      </c>
      <c r="D80" s="84"/>
      <c r="E80" s="84"/>
      <c r="F80" s="84"/>
      <c r="G80" s="84"/>
      <c r="H80" s="84"/>
      <c r="I80" s="84"/>
      <c r="J80" s="84"/>
      <c r="K80" s="84"/>
      <c r="L80" s="84"/>
      <c r="M80" s="84"/>
      <c r="N80" s="92"/>
      <c r="T80" s="43"/>
      <c r="U80" s="26"/>
      <c r="V80" s="26"/>
      <c r="W80" s="16" t="s">
        <v>765</v>
      </c>
      <c r="AA80" s="26"/>
    </row>
    <row r="81" spans="1:30" s="15" customFormat="1" ht="12" x14ac:dyDescent="0.2">
      <c r="A81" s="57"/>
      <c r="B81" s="30" t="s">
        <v>119</v>
      </c>
      <c r="C81" s="84" t="s">
        <v>117</v>
      </c>
      <c r="D81" s="84"/>
      <c r="E81" s="84"/>
      <c r="F81" s="44"/>
      <c r="G81" s="44"/>
      <c r="H81" s="44"/>
      <c r="I81" s="44"/>
      <c r="J81" s="56">
        <v>31.25</v>
      </c>
      <c r="K81" s="44"/>
      <c r="L81" s="56">
        <v>8.1300000000000008</v>
      </c>
      <c r="M81" s="44" t="s">
        <v>118</v>
      </c>
      <c r="N81" s="55">
        <v>66</v>
      </c>
      <c r="T81" s="43"/>
      <c r="U81" s="26"/>
      <c r="V81" s="26"/>
      <c r="X81" s="16" t="s">
        <v>117</v>
      </c>
      <c r="AA81" s="26"/>
    </row>
    <row r="82" spans="1:30" s="15" customFormat="1" ht="12" x14ac:dyDescent="0.2">
      <c r="A82" s="57"/>
      <c r="B82" s="30" t="s">
        <v>116</v>
      </c>
      <c r="C82" s="84" t="s">
        <v>115</v>
      </c>
      <c r="D82" s="84"/>
      <c r="E82" s="84"/>
      <c r="F82" s="44"/>
      <c r="G82" s="44"/>
      <c r="H82" s="44"/>
      <c r="I82" s="44"/>
      <c r="J82" s="56">
        <v>3.1</v>
      </c>
      <c r="K82" s="44"/>
      <c r="L82" s="56">
        <v>0.81</v>
      </c>
      <c r="M82" s="44" t="s">
        <v>98</v>
      </c>
      <c r="N82" s="55">
        <v>14</v>
      </c>
      <c r="T82" s="43"/>
      <c r="U82" s="26"/>
      <c r="V82" s="26"/>
      <c r="X82" s="16" t="s">
        <v>115</v>
      </c>
      <c r="AA82" s="26"/>
    </row>
    <row r="83" spans="1:30" s="15" customFormat="1" ht="12" x14ac:dyDescent="0.2">
      <c r="A83" s="57"/>
      <c r="B83" s="30"/>
      <c r="C83" s="84" t="s">
        <v>109</v>
      </c>
      <c r="D83" s="84"/>
      <c r="E83" s="84"/>
      <c r="F83" s="44" t="s">
        <v>93</v>
      </c>
      <c r="G83" s="44" t="s">
        <v>766</v>
      </c>
      <c r="H83" s="44"/>
      <c r="I83" s="44" t="s">
        <v>767</v>
      </c>
      <c r="J83" s="56"/>
      <c r="K83" s="44"/>
      <c r="L83" s="56"/>
      <c r="M83" s="44"/>
      <c r="N83" s="55"/>
      <c r="T83" s="43"/>
      <c r="U83" s="26"/>
      <c r="V83" s="26"/>
      <c r="Y83" s="16" t="s">
        <v>109</v>
      </c>
      <c r="AA83" s="26"/>
    </row>
    <row r="84" spans="1:30" s="15" customFormat="1" ht="12" x14ac:dyDescent="0.2">
      <c r="A84" s="57"/>
      <c r="B84" s="30"/>
      <c r="C84" s="88" t="s">
        <v>88</v>
      </c>
      <c r="D84" s="88"/>
      <c r="E84" s="88"/>
      <c r="F84" s="53"/>
      <c r="G84" s="53"/>
      <c r="H84" s="53"/>
      <c r="I84" s="53"/>
      <c r="J84" s="59">
        <v>31.25</v>
      </c>
      <c r="K84" s="53"/>
      <c r="L84" s="59">
        <v>8.1300000000000008</v>
      </c>
      <c r="M84" s="53"/>
      <c r="N84" s="58"/>
      <c r="T84" s="43"/>
      <c r="U84" s="26"/>
      <c r="V84" s="26"/>
      <c r="Z84" s="16" t="s">
        <v>88</v>
      </c>
      <c r="AA84" s="26"/>
    </row>
    <row r="85" spans="1:30" s="15" customFormat="1" ht="12" x14ac:dyDescent="0.2">
      <c r="A85" s="57"/>
      <c r="B85" s="30"/>
      <c r="C85" s="84" t="s">
        <v>87</v>
      </c>
      <c r="D85" s="84"/>
      <c r="E85" s="84"/>
      <c r="F85" s="44"/>
      <c r="G85" s="44"/>
      <c r="H85" s="44"/>
      <c r="I85" s="44"/>
      <c r="J85" s="56"/>
      <c r="K85" s="44"/>
      <c r="L85" s="56">
        <v>0.81</v>
      </c>
      <c r="M85" s="44"/>
      <c r="N85" s="55">
        <v>14</v>
      </c>
      <c r="T85" s="43"/>
      <c r="U85" s="26"/>
      <c r="V85" s="26"/>
      <c r="Y85" s="16" t="s">
        <v>87</v>
      </c>
      <c r="AA85" s="26"/>
    </row>
    <row r="86" spans="1:30" s="15" customFormat="1" ht="33.75" x14ac:dyDescent="0.2">
      <c r="A86" s="57"/>
      <c r="B86" s="30" t="s">
        <v>600</v>
      </c>
      <c r="C86" s="84" t="s">
        <v>599</v>
      </c>
      <c r="D86" s="84"/>
      <c r="E86" s="84"/>
      <c r="F86" s="44" t="s">
        <v>82</v>
      </c>
      <c r="G86" s="44" t="s">
        <v>151</v>
      </c>
      <c r="H86" s="44"/>
      <c r="I86" s="44" t="s">
        <v>151</v>
      </c>
      <c r="J86" s="56"/>
      <c r="K86" s="44"/>
      <c r="L86" s="56">
        <v>0.75</v>
      </c>
      <c r="M86" s="44"/>
      <c r="N86" s="55">
        <v>13</v>
      </c>
      <c r="T86" s="43"/>
      <c r="U86" s="26"/>
      <c r="V86" s="26"/>
      <c r="Y86" s="16" t="s">
        <v>599</v>
      </c>
      <c r="AA86" s="26"/>
    </row>
    <row r="87" spans="1:30" s="15" customFormat="1" ht="33.75" x14ac:dyDescent="0.2">
      <c r="A87" s="57"/>
      <c r="B87" s="30" t="s">
        <v>598</v>
      </c>
      <c r="C87" s="84" t="s">
        <v>597</v>
      </c>
      <c r="D87" s="84"/>
      <c r="E87" s="84"/>
      <c r="F87" s="44" t="s">
        <v>82</v>
      </c>
      <c r="G87" s="44" t="s">
        <v>342</v>
      </c>
      <c r="H87" s="44"/>
      <c r="I87" s="44" t="s">
        <v>342</v>
      </c>
      <c r="J87" s="56"/>
      <c r="K87" s="44"/>
      <c r="L87" s="56">
        <v>0.37</v>
      </c>
      <c r="M87" s="44"/>
      <c r="N87" s="55">
        <v>6</v>
      </c>
      <c r="T87" s="43"/>
      <c r="U87" s="26"/>
      <c r="V87" s="26"/>
      <c r="Y87" s="16" t="s">
        <v>597</v>
      </c>
      <c r="AA87" s="26"/>
    </row>
    <row r="88" spans="1:30" s="15" customFormat="1" ht="12" x14ac:dyDescent="0.2">
      <c r="A88" s="54"/>
      <c r="B88" s="24"/>
      <c r="C88" s="87" t="s">
        <v>79</v>
      </c>
      <c r="D88" s="87"/>
      <c r="E88" s="87"/>
      <c r="F88" s="49"/>
      <c r="G88" s="49"/>
      <c r="H88" s="49"/>
      <c r="I88" s="49"/>
      <c r="J88" s="50"/>
      <c r="K88" s="49"/>
      <c r="L88" s="50">
        <v>9.25</v>
      </c>
      <c r="M88" s="53"/>
      <c r="N88" s="48">
        <v>85</v>
      </c>
      <c r="T88" s="43"/>
      <c r="U88" s="26"/>
      <c r="V88" s="26"/>
      <c r="AA88" s="26" t="s">
        <v>79</v>
      </c>
    </row>
    <row r="89" spans="1:30" s="15" customFormat="1" ht="1.5" customHeight="1" x14ac:dyDescent="0.2">
      <c r="A89" s="45"/>
      <c r="B89" s="24"/>
      <c r="C89" s="24"/>
      <c r="D89" s="24"/>
      <c r="E89" s="24"/>
      <c r="F89" s="45"/>
      <c r="G89" s="45"/>
      <c r="H89" s="45"/>
      <c r="I89" s="45"/>
      <c r="J89" s="25"/>
      <c r="K89" s="45"/>
      <c r="L89" s="25"/>
      <c r="M89" s="44"/>
      <c r="N89" s="25"/>
      <c r="T89" s="43"/>
      <c r="U89" s="26"/>
      <c r="V89" s="26"/>
      <c r="AA89" s="26"/>
    </row>
    <row r="90" spans="1:30" s="15" customFormat="1" ht="2.25" customHeight="1" x14ac:dyDescent="0.2"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41"/>
      <c r="M90" s="40"/>
      <c r="N90" s="39"/>
    </row>
    <row r="91" spans="1:30" s="15" customFormat="1" x14ac:dyDescent="0.2">
      <c r="A91" s="38"/>
      <c r="B91" s="37"/>
      <c r="C91" s="87" t="s">
        <v>71</v>
      </c>
      <c r="D91" s="87"/>
      <c r="E91" s="87"/>
      <c r="F91" s="87"/>
      <c r="G91" s="87"/>
      <c r="H91" s="87"/>
      <c r="I91" s="87"/>
      <c r="J91" s="87"/>
      <c r="K91" s="87"/>
      <c r="L91" s="36"/>
      <c r="M91" s="35"/>
      <c r="N91" s="34"/>
      <c r="AC91" s="26" t="s">
        <v>71</v>
      </c>
    </row>
    <row r="92" spans="1:30" s="15" customFormat="1" x14ac:dyDescent="0.2">
      <c r="A92" s="31"/>
      <c r="B92" s="30"/>
      <c r="C92" s="84" t="s">
        <v>70</v>
      </c>
      <c r="D92" s="84"/>
      <c r="E92" s="84"/>
      <c r="F92" s="84"/>
      <c r="G92" s="84"/>
      <c r="H92" s="84"/>
      <c r="I92" s="84"/>
      <c r="J92" s="84"/>
      <c r="K92" s="84"/>
      <c r="L92" s="29">
        <v>259.47000000000003</v>
      </c>
      <c r="M92" s="28"/>
      <c r="N92" s="27">
        <v>2094</v>
      </c>
      <c r="AC92" s="26"/>
      <c r="AD92" s="16" t="s">
        <v>70</v>
      </c>
    </row>
    <row r="93" spans="1:30" s="15" customFormat="1" x14ac:dyDescent="0.2">
      <c r="A93" s="31"/>
      <c r="B93" s="30"/>
      <c r="C93" s="84" t="s">
        <v>53</v>
      </c>
      <c r="D93" s="84"/>
      <c r="E93" s="84"/>
      <c r="F93" s="84"/>
      <c r="G93" s="84"/>
      <c r="H93" s="84"/>
      <c r="I93" s="84"/>
      <c r="J93" s="84"/>
      <c r="K93" s="84"/>
      <c r="L93" s="29"/>
      <c r="M93" s="28"/>
      <c r="N93" s="27"/>
      <c r="AC93" s="26"/>
      <c r="AD93" s="16" t="s">
        <v>53</v>
      </c>
    </row>
    <row r="94" spans="1:30" s="15" customFormat="1" x14ac:dyDescent="0.2">
      <c r="A94" s="31"/>
      <c r="B94" s="30"/>
      <c r="C94" s="84" t="s">
        <v>68</v>
      </c>
      <c r="D94" s="84"/>
      <c r="E94" s="84"/>
      <c r="F94" s="84"/>
      <c r="G94" s="84"/>
      <c r="H94" s="84"/>
      <c r="I94" s="84"/>
      <c r="J94" s="84"/>
      <c r="K94" s="84"/>
      <c r="L94" s="29">
        <v>259.47000000000003</v>
      </c>
      <c r="M94" s="28"/>
      <c r="N94" s="27">
        <v>2094</v>
      </c>
      <c r="AC94" s="26"/>
      <c r="AD94" s="16" t="s">
        <v>68</v>
      </c>
    </row>
    <row r="95" spans="1:30" s="15" customFormat="1" x14ac:dyDescent="0.2">
      <c r="A95" s="31"/>
      <c r="B95" s="30"/>
      <c r="C95" s="84" t="s">
        <v>67</v>
      </c>
      <c r="D95" s="84"/>
      <c r="E95" s="84"/>
      <c r="F95" s="84"/>
      <c r="G95" s="84"/>
      <c r="H95" s="84"/>
      <c r="I95" s="84"/>
      <c r="J95" s="84"/>
      <c r="K95" s="84"/>
      <c r="L95" s="29">
        <v>29.53</v>
      </c>
      <c r="M95" s="28"/>
      <c r="N95" s="27">
        <v>526</v>
      </c>
      <c r="AC95" s="26"/>
      <c r="AD95" s="16" t="s">
        <v>67</v>
      </c>
    </row>
    <row r="96" spans="1:30" s="15" customFormat="1" x14ac:dyDescent="0.2">
      <c r="A96" s="31"/>
      <c r="B96" s="30"/>
      <c r="C96" s="84" t="s">
        <v>65</v>
      </c>
      <c r="D96" s="84"/>
      <c r="E96" s="84"/>
      <c r="F96" s="84"/>
      <c r="G96" s="84"/>
      <c r="H96" s="84"/>
      <c r="I96" s="84"/>
      <c r="J96" s="84"/>
      <c r="K96" s="84"/>
      <c r="L96" s="29">
        <v>300.20999999999998</v>
      </c>
      <c r="M96" s="28"/>
      <c r="N96" s="27">
        <v>2819</v>
      </c>
      <c r="AC96" s="26"/>
      <c r="AD96" s="16" t="s">
        <v>65</v>
      </c>
    </row>
    <row r="97" spans="1:31" x14ac:dyDescent="0.2">
      <c r="A97" s="31"/>
      <c r="B97" s="30"/>
      <c r="C97" s="84" t="s">
        <v>53</v>
      </c>
      <c r="D97" s="84"/>
      <c r="E97" s="84"/>
      <c r="F97" s="84"/>
      <c r="G97" s="84"/>
      <c r="H97" s="84"/>
      <c r="I97" s="84"/>
      <c r="J97" s="84"/>
      <c r="K97" s="84"/>
      <c r="L97" s="29"/>
      <c r="M97" s="28"/>
      <c r="N97" s="27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26"/>
      <c r="AD97" s="16" t="s">
        <v>53</v>
      </c>
      <c r="AE97" s="15"/>
    </row>
    <row r="98" spans="1:31" x14ac:dyDescent="0.2">
      <c r="A98" s="31"/>
      <c r="B98" s="30"/>
      <c r="C98" s="84" t="s">
        <v>62</v>
      </c>
      <c r="D98" s="84"/>
      <c r="E98" s="84"/>
      <c r="F98" s="84"/>
      <c r="G98" s="84"/>
      <c r="H98" s="84"/>
      <c r="I98" s="84"/>
      <c r="J98" s="84"/>
      <c r="K98" s="84"/>
      <c r="L98" s="29">
        <v>259.47000000000003</v>
      </c>
      <c r="M98" s="28"/>
      <c r="N98" s="27">
        <v>2094</v>
      </c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26"/>
      <c r="AD98" s="16" t="s">
        <v>62</v>
      </c>
      <c r="AE98" s="15"/>
    </row>
    <row r="99" spans="1:31" x14ac:dyDescent="0.2">
      <c r="A99" s="31"/>
      <c r="B99" s="30"/>
      <c r="C99" s="84" t="s">
        <v>61</v>
      </c>
      <c r="D99" s="84"/>
      <c r="E99" s="84"/>
      <c r="F99" s="84"/>
      <c r="G99" s="84"/>
      <c r="H99" s="84"/>
      <c r="I99" s="84"/>
      <c r="J99" s="84"/>
      <c r="K99" s="84"/>
      <c r="L99" s="29">
        <v>29.53</v>
      </c>
      <c r="M99" s="28"/>
      <c r="N99" s="27">
        <v>526</v>
      </c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26"/>
      <c r="AD99" s="16" t="s">
        <v>61</v>
      </c>
      <c r="AE99" s="15"/>
    </row>
    <row r="100" spans="1:31" x14ac:dyDescent="0.2">
      <c r="A100" s="31"/>
      <c r="B100" s="30"/>
      <c r="C100" s="84" t="s">
        <v>59</v>
      </c>
      <c r="D100" s="84"/>
      <c r="E100" s="84"/>
      <c r="F100" s="84"/>
      <c r="G100" s="84"/>
      <c r="H100" s="84"/>
      <c r="I100" s="84"/>
      <c r="J100" s="84"/>
      <c r="K100" s="84"/>
      <c r="L100" s="29">
        <v>27.17</v>
      </c>
      <c r="M100" s="28"/>
      <c r="N100" s="27">
        <v>483</v>
      </c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26"/>
      <c r="AD100" s="16" t="s">
        <v>59</v>
      </c>
      <c r="AE100" s="15"/>
    </row>
    <row r="101" spans="1:31" x14ac:dyDescent="0.2">
      <c r="A101" s="31"/>
      <c r="B101" s="30"/>
      <c r="C101" s="84" t="s">
        <v>58</v>
      </c>
      <c r="D101" s="84"/>
      <c r="E101" s="84"/>
      <c r="F101" s="84"/>
      <c r="G101" s="84"/>
      <c r="H101" s="84"/>
      <c r="I101" s="84"/>
      <c r="J101" s="84"/>
      <c r="K101" s="84"/>
      <c r="L101" s="29">
        <v>13.57</v>
      </c>
      <c r="M101" s="28"/>
      <c r="N101" s="27">
        <v>242</v>
      </c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26"/>
      <c r="AD101" s="16" t="s">
        <v>58</v>
      </c>
      <c r="AE101" s="15"/>
    </row>
    <row r="102" spans="1:31" x14ac:dyDescent="0.2">
      <c r="A102" s="31"/>
      <c r="B102" s="30"/>
      <c r="C102" s="84" t="s">
        <v>57</v>
      </c>
      <c r="D102" s="84"/>
      <c r="E102" s="84"/>
      <c r="F102" s="84"/>
      <c r="G102" s="84"/>
      <c r="H102" s="84"/>
      <c r="I102" s="84"/>
      <c r="J102" s="84"/>
      <c r="K102" s="84"/>
      <c r="L102" s="29">
        <v>29.53</v>
      </c>
      <c r="M102" s="28"/>
      <c r="N102" s="27">
        <v>526</v>
      </c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26"/>
      <c r="AD102" s="16" t="s">
        <v>57</v>
      </c>
      <c r="AE102" s="15"/>
    </row>
    <row r="103" spans="1:31" x14ac:dyDescent="0.2">
      <c r="A103" s="31"/>
      <c r="B103" s="30"/>
      <c r="C103" s="84" t="s">
        <v>56</v>
      </c>
      <c r="D103" s="84"/>
      <c r="E103" s="84"/>
      <c r="F103" s="84"/>
      <c r="G103" s="84"/>
      <c r="H103" s="84"/>
      <c r="I103" s="84"/>
      <c r="J103" s="84"/>
      <c r="K103" s="84"/>
      <c r="L103" s="29">
        <v>27.17</v>
      </c>
      <c r="M103" s="28"/>
      <c r="N103" s="27">
        <v>483</v>
      </c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26"/>
      <c r="AD103" s="16" t="s">
        <v>56</v>
      </c>
      <c r="AE103" s="15"/>
    </row>
    <row r="104" spans="1:31" x14ac:dyDescent="0.2">
      <c r="A104" s="31"/>
      <c r="B104" s="30"/>
      <c r="C104" s="84" t="s">
        <v>55</v>
      </c>
      <c r="D104" s="84"/>
      <c r="E104" s="84"/>
      <c r="F104" s="84"/>
      <c r="G104" s="84"/>
      <c r="H104" s="84"/>
      <c r="I104" s="84"/>
      <c r="J104" s="84"/>
      <c r="K104" s="84"/>
      <c r="L104" s="29">
        <v>13.57</v>
      </c>
      <c r="M104" s="28"/>
      <c r="N104" s="27">
        <v>242</v>
      </c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26"/>
      <c r="AD104" s="16" t="s">
        <v>55</v>
      </c>
      <c r="AE104" s="15"/>
    </row>
    <row r="105" spans="1:31" x14ac:dyDescent="0.2">
      <c r="A105" s="31"/>
      <c r="B105" s="25"/>
      <c r="C105" s="85" t="s">
        <v>54</v>
      </c>
      <c r="D105" s="85"/>
      <c r="E105" s="85"/>
      <c r="F105" s="85"/>
      <c r="G105" s="85"/>
      <c r="H105" s="85"/>
      <c r="I105" s="85"/>
      <c r="J105" s="85"/>
      <c r="K105" s="85"/>
      <c r="L105" s="23">
        <v>300.20999999999998</v>
      </c>
      <c r="M105" s="33"/>
      <c r="N105" s="32">
        <v>2819</v>
      </c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26"/>
      <c r="AD105" s="15"/>
      <c r="AE105" s="26" t="s">
        <v>54</v>
      </c>
    </row>
    <row r="106" spans="1:31" ht="1.5" customHeight="1" x14ac:dyDescent="0.2">
      <c r="B106" s="25"/>
      <c r="C106" s="24"/>
      <c r="D106" s="24"/>
      <c r="E106" s="24"/>
      <c r="F106" s="24"/>
      <c r="G106" s="24"/>
      <c r="H106" s="24"/>
      <c r="I106" s="24"/>
      <c r="J106" s="24"/>
      <c r="K106" s="24"/>
      <c r="L106" s="23"/>
      <c r="M106" s="22"/>
      <c r="N106" s="21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</row>
    <row r="107" spans="1:31" ht="53.25" customHeight="1" x14ac:dyDescent="0.2">
      <c r="A107" s="20"/>
      <c r="B107" s="20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</row>
    <row r="108" spans="1:31" x14ac:dyDescent="0.2">
      <c r="B108" s="18" t="s">
        <v>51</v>
      </c>
      <c r="C108" s="86" t="s">
        <v>50</v>
      </c>
      <c r="D108" s="86"/>
      <c r="E108" s="86"/>
      <c r="F108" s="86"/>
      <c r="G108" s="86"/>
      <c r="H108" s="86"/>
      <c r="I108" s="86"/>
      <c r="J108" s="86"/>
      <c r="K108" s="86"/>
      <c r="L108" s="86"/>
    </row>
    <row r="109" spans="1:31" ht="13.5" customHeight="1" x14ac:dyDescent="0.2">
      <c r="B109" s="19"/>
      <c r="C109" s="83" t="s">
        <v>47</v>
      </c>
      <c r="D109" s="83"/>
      <c r="E109" s="83"/>
      <c r="F109" s="83"/>
      <c r="G109" s="83"/>
      <c r="H109" s="83"/>
      <c r="I109" s="83"/>
      <c r="J109" s="83"/>
      <c r="K109" s="83"/>
      <c r="L109" s="83"/>
    </row>
    <row r="110" spans="1:31" ht="12.75" customHeight="1" x14ac:dyDescent="0.2">
      <c r="B110" s="18" t="s">
        <v>49</v>
      </c>
      <c r="C110" s="86" t="s">
        <v>48</v>
      </c>
      <c r="D110" s="86"/>
      <c r="E110" s="86"/>
      <c r="F110" s="86"/>
      <c r="G110" s="86"/>
      <c r="H110" s="86"/>
      <c r="I110" s="86"/>
      <c r="J110" s="86"/>
      <c r="K110" s="86"/>
      <c r="L110" s="86"/>
    </row>
    <row r="111" spans="1:31" ht="13.5" customHeight="1" x14ac:dyDescent="0.2">
      <c r="C111" s="83" t="s">
        <v>47</v>
      </c>
      <c r="D111" s="83"/>
      <c r="E111" s="83"/>
      <c r="F111" s="83"/>
      <c r="G111" s="83"/>
      <c r="H111" s="83"/>
      <c r="I111" s="83"/>
      <c r="J111" s="83"/>
      <c r="K111" s="83"/>
      <c r="L111" s="83"/>
    </row>
    <row r="113" spans="2:6" s="15" customFormat="1" x14ac:dyDescent="0.2">
      <c r="B113" s="17"/>
      <c r="D113" s="17"/>
      <c r="F113" s="17"/>
    </row>
  </sheetData>
  <mergeCells count="95">
    <mergeCell ref="A12:N12"/>
    <mergeCell ref="D4:N4"/>
    <mergeCell ref="A7:N7"/>
    <mergeCell ref="A8:N8"/>
    <mergeCell ref="A10:N10"/>
    <mergeCell ref="A11:N11"/>
    <mergeCell ref="A14:N14"/>
    <mergeCell ref="A15:N15"/>
    <mergeCell ref="B17:F17"/>
    <mergeCell ref="B18:F18"/>
    <mergeCell ref="L27:M27"/>
    <mergeCell ref="C40:E40"/>
    <mergeCell ref="J29:L30"/>
    <mergeCell ref="M29:M31"/>
    <mergeCell ref="N29:N31"/>
    <mergeCell ref="C32:E32"/>
    <mergeCell ref="A33:N33"/>
    <mergeCell ref="A34:N34"/>
    <mergeCell ref="A29:A31"/>
    <mergeCell ref="B29:B31"/>
    <mergeCell ref="C29:E31"/>
    <mergeCell ref="F29:F31"/>
    <mergeCell ref="G29:I30"/>
    <mergeCell ref="C35:E35"/>
    <mergeCell ref="C36:N36"/>
    <mergeCell ref="C37:E37"/>
    <mergeCell ref="C38:E38"/>
    <mergeCell ref="C39:E39"/>
    <mergeCell ref="C52:E52"/>
    <mergeCell ref="C41:E41"/>
    <mergeCell ref="C42:E42"/>
    <mergeCell ref="C43:E43"/>
    <mergeCell ref="C44:E44"/>
    <mergeCell ref="C45:E45"/>
    <mergeCell ref="C46:N46"/>
    <mergeCell ref="C47:N47"/>
    <mergeCell ref="C48:E48"/>
    <mergeCell ref="C49:E49"/>
    <mergeCell ref="C50:E50"/>
    <mergeCell ref="C51:E51"/>
    <mergeCell ref="C64:E64"/>
    <mergeCell ref="C53:E53"/>
    <mergeCell ref="C54:E54"/>
    <mergeCell ref="C55:E55"/>
    <mergeCell ref="A56:N56"/>
    <mergeCell ref="C57:E57"/>
    <mergeCell ref="C58:N58"/>
    <mergeCell ref="C59:E59"/>
    <mergeCell ref="C60:E60"/>
    <mergeCell ref="C61:E61"/>
    <mergeCell ref="C62:E62"/>
    <mergeCell ref="C63:E63"/>
    <mergeCell ref="C76:E76"/>
    <mergeCell ref="C65:E65"/>
    <mergeCell ref="C66:E66"/>
    <mergeCell ref="C67:E67"/>
    <mergeCell ref="C68:N68"/>
    <mergeCell ref="C69:N69"/>
    <mergeCell ref="C70:E70"/>
    <mergeCell ref="C71:E71"/>
    <mergeCell ref="C72:E72"/>
    <mergeCell ref="C73:E73"/>
    <mergeCell ref="C74:E74"/>
    <mergeCell ref="C75:E75"/>
    <mergeCell ref="C88:E88"/>
    <mergeCell ref="C77:E77"/>
    <mergeCell ref="A78:N78"/>
    <mergeCell ref="C79:E79"/>
    <mergeCell ref="C80:N80"/>
    <mergeCell ref="C81:E81"/>
    <mergeCell ref="C82:E82"/>
    <mergeCell ref="C83:E83"/>
    <mergeCell ref="C84:E84"/>
    <mergeCell ref="C85:E85"/>
    <mergeCell ref="C86:E86"/>
    <mergeCell ref="C87:E87"/>
    <mergeCell ref="C102:K102"/>
    <mergeCell ref="C91:K91"/>
    <mergeCell ref="C92:K92"/>
    <mergeCell ref="C93:K93"/>
    <mergeCell ref="C94:K94"/>
    <mergeCell ref="C95:K95"/>
    <mergeCell ref="C96:K96"/>
    <mergeCell ref="C97:K97"/>
    <mergeCell ref="C98:K98"/>
    <mergeCell ref="C99:K99"/>
    <mergeCell ref="C100:K100"/>
    <mergeCell ref="C101:K101"/>
    <mergeCell ref="C111:L111"/>
    <mergeCell ref="C103:K103"/>
    <mergeCell ref="C104:K104"/>
    <mergeCell ref="C105:K105"/>
    <mergeCell ref="C108:L108"/>
    <mergeCell ref="C109:L109"/>
    <mergeCell ref="C110:L110"/>
  </mergeCells>
  <printOptions horizontalCentered="1"/>
  <pageMargins left="0.39370077848434498" right="0.23622047901153601" top="0.35433071851730302" bottom="0.31496062874794001" header="0.118110239505768" footer="0.118110239505768"/>
  <pageSetup paperSize="9" orientation="landscape" r:id="rId1"/>
  <headerFooter>
    <oddHeader>&amp;LГРАНД-Смета, версия 2021.2</oddHeader>
    <oddFooter>&amp;R&amp;8Страница &amp;P</oddFooter>
  </headerFooter>
  <rowBreaks count="1" manualBreakCount="1">
    <brk id="28" max="1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topLeftCell="A7" zoomScaleNormal="100" workbookViewId="0">
      <selection activeCell="A5" sqref="A5:E5"/>
    </sheetView>
  </sheetViews>
  <sheetFormatPr defaultRowHeight="15" x14ac:dyDescent="0.25"/>
  <cols>
    <col min="1" max="1" width="6.7109375" customWidth="1"/>
    <col min="2" max="2" width="27.7109375" customWidth="1"/>
    <col min="3" max="3" width="31.7109375" customWidth="1"/>
    <col min="4" max="4" width="19" customWidth="1"/>
    <col min="5" max="5" width="14.28515625" customWidth="1"/>
  </cols>
  <sheetData>
    <row r="1" spans="1:8" x14ac:dyDescent="0.25">
      <c r="A1" s="107" t="s">
        <v>772</v>
      </c>
      <c r="B1" s="107"/>
      <c r="C1" s="107"/>
      <c r="D1" s="107"/>
      <c r="E1" s="107"/>
    </row>
    <row r="2" spans="1:8" x14ac:dyDescent="0.25">
      <c r="A2" s="108" t="s">
        <v>26</v>
      </c>
      <c r="B2" s="108"/>
      <c r="C2" s="108"/>
      <c r="D2" s="108"/>
      <c r="E2" s="108"/>
    </row>
    <row r="3" spans="1:8" x14ac:dyDescent="0.25">
      <c r="A3" s="107" t="s">
        <v>27</v>
      </c>
      <c r="B3" s="107"/>
      <c r="C3" s="107"/>
      <c r="D3" s="107"/>
      <c r="E3" s="107"/>
    </row>
    <row r="4" spans="1:8" x14ac:dyDescent="0.25">
      <c r="A4" s="7"/>
      <c r="B4" s="7"/>
      <c r="C4" s="7"/>
      <c r="D4" s="7"/>
      <c r="E4" s="7"/>
    </row>
    <row r="5" spans="1:8" ht="29.45" customHeight="1" x14ac:dyDescent="0.25">
      <c r="A5" s="8" t="s">
        <v>0</v>
      </c>
      <c r="B5" s="109" t="s">
        <v>733</v>
      </c>
      <c r="C5" s="109"/>
      <c r="D5" s="109"/>
      <c r="E5" s="109"/>
    </row>
    <row r="6" spans="1:8" ht="33" customHeight="1" x14ac:dyDescent="0.25">
      <c r="A6" s="110" t="s">
        <v>1</v>
      </c>
      <c r="B6" s="110"/>
      <c r="C6" s="110"/>
      <c r="D6" s="110"/>
      <c r="E6" s="110"/>
    </row>
    <row r="8" spans="1:8" ht="32.450000000000003" customHeight="1" x14ac:dyDescent="0.25">
      <c r="A8" s="4" t="s">
        <v>2</v>
      </c>
      <c r="B8" s="2" t="s">
        <v>3</v>
      </c>
      <c r="C8" s="4" t="s">
        <v>4</v>
      </c>
      <c r="D8" s="4" t="s">
        <v>5</v>
      </c>
      <c r="E8" s="2" t="s">
        <v>6</v>
      </c>
    </row>
    <row r="9" spans="1:8" x14ac:dyDescent="0.25">
      <c r="A9" s="104" t="s">
        <v>7</v>
      </c>
      <c r="B9" s="105"/>
      <c r="C9" s="105"/>
      <c r="D9" s="105"/>
      <c r="E9" s="106"/>
    </row>
    <row r="10" spans="1:8" ht="38.25" x14ac:dyDescent="0.25">
      <c r="A10" s="2">
        <v>1</v>
      </c>
      <c r="B10" s="13" t="s">
        <v>28</v>
      </c>
      <c r="C10" s="13" t="s">
        <v>29</v>
      </c>
      <c r="D10" s="2" t="s">
        <v>30</v>
      </c>
      <c r="E10" s="5">
        <f>10*111*0.85</f>
        <v>943.5</v>
      </c>
    </row>
    <row r="11" spans="1:8" ht="38.25" x14ac:dyDescent="0.25">
      <c r="A11" s="2">
        <v>2</v>
      </c>
      <c r="B11" s="13" t="s">
        <v>31</v>
      </c>
      <c r="C11" s="13" t="s">
        <v>32</v>
      </c>
      <c r="D11" s="2" t="s">
        <v>33</v>
      </c>
      <c r="E11" s="5">
        <f>0.516*1074*0.85</f>
        <v>471.05639999999994</v>
      </c>
    </row>
    <row r="12" spans="1:8" ht="51" x14ac:dyDescent="0.25">
      <c r="A12" s="2">
        <v>3</v>
      </c>
      <c r="B12" s="13" t="s">
        <v>34</v>
      </c>
      <c r="C12" s="13" t="s">
        <v>35</v>
      </c>
      <c r="D12" s="2" t="s">
        <v>36</v>
      </c>
      <c r="E12" s="5">
        <f>0.516*3144*0.85</f>
        <v>1378.9584</v>
      </c>
    </row>
    <row r="13" spans="1:8" ht="51" x14ac:dyDescent="0.25">
      <c r="A13" s="2">
        <v>4</v>
      </c>
      <c r="B13" s="13" t="s">
        <v>37</v>
      </c>
      <c r="C13" s="13" t="s">
        <v>38</v>
      </c>
      <c r="D13" s="2" t="s">
        <v>39</v>
      </c>
      <c r="E13" s="5">
        <f>0.516*1181</f>
        <v>609.39600000000007</v>
      </c>
    </row>
    <row r="14" spans="1:8" ht="38.25" x14ac:dyDescent="0.25">
      <c r="A14" s="2">
        <v>5</v>
      </c>
      <c r="B14" s="13" t="s">
        <v>40</v>
      </c>
      <c r="C14" s="13" t="s">
        <v>41</v>
      </c>
      <c r="D14" s="2" t="s">
        <v>42</v>
      </c>
      <c r="E14" s="5">
        <f>10*54*0.85</f>
        <v>459</v>
      </c>
      <c r="H14" s="14"/>
    </row>
    <row r="15" spans="1:8" x14ac:dyDescent="0.25">
      <c r="A15" s="2">
        <v>6</v>
      </c>
      <c r="B15" s="111" t="s">
        <v>8</v>
      </c>
      <c r="C15" s="112"/>
      <c r="D15" s="113"/>
      <c r="E15" s="5">
        <f>SUM(E10:E14)</f>
        <v>3861.9108000000001</v>
      </c>
    </row>
    <row r="16" spans="1:8" ht="38.25" x14ac:dyDescent="0.25">
      <c r="A16" s="2">
        <v>7</v>
      </c>
      <c r="B16" s="6" t="s">
        <v>9</v>
      </c>
      <c r="C16" s="13" t="s">
        <v>10</v>
      </c>
      <c r="D16" s="2" t="s">
        <v>43</v>
      </c>
      <c r="E16" s="12">
        <f>ROUND(3253*16.25%,0)</f>
        <v>529</v>
      </c>
    </row>
    <row r="17" spans="1:12" ht="38.25" x14ac:dyDescent="0.25">
      <c r="A17" s="2">
        <v>8</v>
      </c>
      <c r="B17" s="13" t="s">
        <v>11</v>
      </c>
      <c r="C17" s="13" t="s">
        <v>12</v>
      </c>
      <c r="D17" s="2" t="s">
        <v>44</v>
      </c>
      <c r="E17" s="12">
        <f>ROUND((3253+529)*6%*2.5,0)</f>
        <v>567</v>
      </c>
      <c r="F17" s="1"/>
    </row>
    <row r="18" spans="1:12" x14ac:dyDescent="0.25">
      <c r="A18" s="2">
        <v>9</v>
      </c>
      <c r="B18" s="111" t="s">
        <v>45</v>
      </c>
      <c r="C18" s="112"/>
      <c r="D18" s="113"/>
      <c r="E18" s="5">
        <f>SUM(E15:E17)</f>
        <v>4957.9107999999997</v>
      </c>
    </row>
    <row r="19" spans="1:12" x14ac:dyDescent="0.25">
      <c r="A19" s="2">
        <v>10</v>
      </c>
      <c r="B19" s="114" t="s">
        <v>13</v>
      </c>
      <c r="C19" s="115"/>
      <c r="D19" s="116"/>
      <c r="E19" s="12">
        <f>ROUND(E18*1.08,0)</f>
        <v>5355</v>
      </c>
    </row>
    <row r="20" spans="1:12" x14ac:dyDescent="0.25">
      <c r="A20" s="2">
        <v>11</v>
      </c>
      <c r="B20" s="114" t="s">
        <v>14</v>
      </c>
      <c r="C20" s="115"/>
      <c r="D20" s="116"/>
      <c r="E20" s="5">
        <f>E19</f>
        <v>5355</v>
      </c>
    </row>
    <row r="21" spans="1:12" ht="27.75" customHeight="1" x14ac:dyDescent="0.25">
      <c r="A21" s="2">
        <v>12</v>
      </c>
      <c r="B21" s="117" t="s">
        <v>773</v>
      </c>
      <c r="C21" s="118"/>
      <c r="D21" s="4" t="s">
        <v>46</v>
      </c>
      <c r="E21" s="10">
        <f>E20*4.73</f>
        <v>25329.15</v>
      </c>
    </row>
    <row r="22" spans="1:12" ht="15" customHeight="1" x14ac:dyDescent="0.25">
      <c r="A22" s="2">
        <v>13</v>
      </c>
      <c r="B22" s="128" t="s">
        <v>774</v>
      </c>
      <c r="C22" s="129"/>
      <c r="D22" s="130"/>
      <c r="E22" s="10">
        <f>E21</f>
        <v>25329.15</v>
      </c>
    </row>
    <row r="23" spans="1:12" x14ac:dyDescent="0.25">
      <c r="E23" s="3"/>
      <c r="F23" s="125"/>
      <c r="G23" s="125"/>
      <c r="H23" s="125"/>
      <c r="I23" s="125"/>
      <c r="J23" s="125"/>
      <c r="K23" s="125"/>
      <c r="L23" s="125"/>
    </row>
    <row r="24" spans="1:12" x14ac:dyDescent="0.25">
      <c r="A24" s="9"/>
      <c r="B24" s="9"/>
      <c r="C24" s="9"/>
      <c r="D24" s="9"/>
      <c r="E24" s="9"/>
      <c r="F24" s="126"/>
      <c r="G24" s="126"/>
      <c r="H24" s="125"/>
      <c r="I24" s="125"/>
      <c r="J24" s="125"/>
      <c r="K24" s="125"/>
      <c r="L24" s="125"/>
    </row>
    <row r="25" spans="1:12" x14ac:dyDescent="0.25">
      <c r="B25" s="18" t="s">
        <v>51</v>
      </c>
      <c r="C25" s="81" t="s">
        <v>768</v>
      </c>
      <c r="D25" s="81"/>
      <c r="E25" s="81" t="s">
        <v>769</v>
      </c>
      <c r="F25" s="42"/>
      <c r="G25" s="42"/>
      <c r="H25" s="42"/>
      <c r="I25" s="42"/>
      <c r="J25" s="42"/>
      <c r="K25" s="42"/>
      <c r="L25" s="42"/>
    </row>
    <row r="26" spans="1:12" x14ac:dyDescent="0.25">
      <c r="B26" s="19"/>
      <c r="C26" s="124" t="s">
        <v>47</v>
      </c>
      <c r="D26" s="124"/>
      <c r="E26" s="124"/>
      <c r="F26" s="127"/>
      <c r="G26" s="127"/>
      <c r="H26" s="127"/>
      <c r="I26" s="127"/>
      <c r="J26" s="127"/>
      <c r="K26" s="127"/>
      <c r="L26" s="127"/>
    </row>
    <row r="27" spans="1:12" x14ac:dyDescent="0.25">
      <c r="B27" s="18" t="s">
        <v>49</v>
      </c>
      <c r="C27" s="81" t="s">
        <v>770</v>
      </c>
      <c r="D27" s="81"/>
      <c r="E27" s="81" t="s">
        <v>771</v>
      </c>
      <c r="F27" s="42"/>
      <c r="G27" s="42"/>
      <c r="H27" s="42"/>
      <c r="I27" s="42"/>
      <c r="J27" s="42"/>
      <c r="K27" s="42"/>
      <c r="L27" s="42"/>
    </row>
    <row r="28" spans="1:12" x14ac:dyDescent="0.25">
      <c r="B28" s="15"/>
      <c r="C28" s="124" t="s">
        <v>47</v>
      </c>
      <c r="D28" s="124"/>
      <c r="E28" s="124"/>
      <c r="F28" s="127"/>
      <c r="G28" s="127"/>
      <c r="H28" s="127"/>
      <c r="I28" s="127"/>
      <c r="J28" s="127"/>
      <c r="K28" s="127"/>
      <c r="L28" s="127"/>
    </row>
    <row r="29" spans="1:12" x14ac:dyDescent="0.25">
      <c r="F29" s="125"/>
      <c r="G29" s="125"/>
      <c r="H29" s="125"/>
      <c r="I29" s="125"/>
      <c r="J29" s="125"/>
      <c r="K29" s="125"/>
      <c r="L29" s="125"/>
    </row>
    <row r="30" spans="1:12" x14ac:dyDescent="0.25">
      <c r="F30" s="125"/>
      <c r="G30" s="125"/>
      <c r="H30" s="125"/>
      <c r="I30" s="125"/>
      <c r="J30" s="125"/>
      <c r="K30" s="125"/>
      <c r="L30" s="125"/>
    </row>
  </sheetData>
  <mergeCells count="12">
    <mergeCell ref="B22:C22"/>
    <mergeCell ref="B15:D15"/>
    <mergeCell ref="B18:D18"/>
    <mergeCell ref="B19:D19"/>
    <mergeCell ref="B20:D20"/>
    <mergeCell ref="B21:C21"/>
    <mergeCell ref="A9:E9"/>
    <mergeCell ref="A1:E1"/>
    <mergeCell ref="A2:E2"/>
    <mergeCell ref="A3:E3"/>
    <mergeCell ref="B5:E5"/>
    <mergeCell ref="A6:E6"/>
  </mergeCells>
  <pageMargins left="0.7" right="0.7" top="0.75" bottom="0.75" header="0.3" footer="0.3"/>
  <pageSetup paperSize="9" scale="8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abSelected="1" topLeftCell="A4" zoomScaleNormal="100" workbookViewId="0">
      <selection activeCell="A21" sqref="A21"/>
    </sheetView>
  </sheetViews>
  <sheetFormatPr defaultRowHeight="15" x14ac:dyDescent="0.25"/>
  <cols>
    <col min="1" max="1" width="4.85546875" customWidth="1"/>
    <col min="2" max="2" width="27.7109375" customWidth="1"/>
    <col min="3" max="3" width="29.7109375" customWidth="1"/>
    <col min="4" max="4" width="24.28515625" customWidth="1"/>
    <col min="5" max="5" width="15" customWidth="1"/>
  </cols>
  <sheetData>
    <row r="1" spans="1:6" x14ac:dyDescent="0.25">
      <c r="A1" s="107" t="s">
        <v>776</v>
      </c>
      <c r="B1" s="107"/>
      <c r="C1" s="107"/>
      <c r="D1" s="107"/>
      <c r="E1" s="107"/>
    </row>
    <row r="2" spans="1:6" x14ac:dyDescent="0.25">
      <c r="A2" s="108" t="s">
        <v>775</v>
      </c>
      <c r="B2" s="108"/>
      <c r="C2" s="108"/>
      <c r="D2" s="108"/>
      <c r="E2" s="108"/>
    </row>
    <row r="3" spans="1:6" x14ac:dyDescent="0.25">
      <c r="A3" s="7"/>
      <c r="B3" s="7"/>
      <c r="C3" s="7"/>
      <c r="D3" s="7"/>
      <c r="E3" s="7"/>
    </row>
    <row r="4" spans="1:6" ht="29.45" customHeight="1" x14ac:dyDescent="0.25">
      <c r="A4" s="8" t="s">
        <v>0</v>
      </c>
      <c r="B4" s="109" t="s">
        <v>733</v>
      </c>
      <c r="C4" s="109"/>
      <c r="D4" s="109"/>
      <c r="E4" s="109"/>
    </row>
    <row r="5" spans="1:6" ht="33" customHeight="1" x14ac:dyDescent="0.25">
      <c r="A5" s="110" t="s">
        <v>1</v>
      </c>
      <c r="B5" s="110"/>
      <c r="C5" s="110"/>
      <c r="D5" s="110"/>
      <c r="E5" s="110"/>
    </row>
    <row r="7" spans="1:6" ht="32.450000000000003" customHeight="1" x14ac:dyDescent="0.25">
      <c r="A7" s="4" t="s">
        <v>2</v>
      </c>
      <c r="B7" s="2" t="s">
        <v>3</v>
      </c>
      <c r="C7" s="4" t="s">
        <v>4</v>
      </c>
      <c r="D7" s="4" t="s">
        <v>5</v>
      </c>
      <c r="E7" s="2" t="s">
        <v>6</v>
      </c>
    </row>
    <row r="8" spans="1:6" x14ac:dyDescent="0.25">
      <c r="A8" s="104" t="s">
        <v>7</v>
      </c>
      <c r="B8" s="105"/>
      <c r="C8" s="105"/>
      <c r="D8" s="105"/>
      <c r="E8" s="106"/>
    </row>
    <row r="9" spans="1:6" ht="102" x14ac:dyDescent="0.25">
      <c r="A9" s="2">
        <v>1</v>
      </c>
      <c r="B9" s="11" t="s">
        <v>15</v>
      </c>
      <c r="C9" s="11" t="s">
        <v>16</v>
      </c>
      <c r="D9" s="2" t="s">
        <v>17</v>
      </c>
      <c r="E9" s="5">
        <f>ROUND(5.16*1908*1.15*0.85,0)</f>
        <v>9624</v>
      </c>
    </row>
    <row r="10" spans="1:6" ht="38.25" x14ac:dyDescent="0.25">
      <c r="A10" s="2">
        <v>2</v>
      </c>
      <c r="B10" s="11" t="s">
        <v>18</v>
      </c>
      <c r="C10" s="11" t="s">
        <v>19</v>
      </c>
      <c r="D10" s="2" t="s">
        <v>20</v>
      </c>
      <c r="E10" s="5">
        <f>ROUND(5.16*501,0)</f>
        <v>2585</v>
      </c>
    </row>
    <row r="11" spans="1:6" x14ac:dyDescent="0.25">
      <c r="A11" s="2">
        <v>3</v>
      </c>
      <c r="B11" s="119" t="s">
        <v>8</v>
      </c>
      <c r="C11" s="123"/>
      <c r="D11" s="123"/>
      <c r="E11" s="5">
        <f>E9+E10</f>
        <v>12209</v>
      </c>
    </row>
    <row r="12" spans="1:6" ht="38.25" x14ac:dyDescent="0.25">
      <c r="A12" s="2">
        <v>4</v>
      </c>
      <c r="B12" s="6" t="s">
        <v>9</v>
      </c>
      <c r="C12" s="11" t="s">
        <v>10</v>
      </c>
      <c r="D12" s="2" t="s">
        <v>22</v>
      </c>
      <c r="E12" s="12">
        <f>ROUND(9624*16.25%,0)</f>
        <v>1564</v>
      </c>
    </row>
    <row r="13" spans="1:6" ht="38.25" x14ac:dyDescent="0.25">
      <c r="A13" s="2">
        <v>5</v>
      </c>
      <c r="B13" s="11" t="s">
        <v>11</v>
      </c>
      <c r="C13" s="11" t="s">
        <v>12</v>
      </c>
      <c r="D13" s="2" t="s">
        <v>23</v>
      </c>
      <c r="E13" s="12">
        <f>ROUND((E9+E12)*6%*2.5,0)</f>
        <v>1678</v>
      </c>
      <c r="F13" s="1"/>
    </row>
    <row r="14" spans="1:6" x14ac:dyDescent="0.25">
      <c r="A14" s="2">
        <v>9</v>
      </c>
      <c r="B14" s="119" t="s">
        <v>21</v>
      </c>
      <c r="C14" s="120"/>
      <c r="D14" s="120"/>
      <c r="E14" s="5">
        <f>SUM(E12:E13)</f>
        <v>3242</v>
      </c>
    </row>
    <row r="15" spans="1:6" x14ac:dyDescent="0.25">
      <c r="A15" s="2">
        <v>11</v>
      </c>
      <c r="B15" s="119" t="s">
        <v>14</v>
      </c>
      <c r="C15" s="120"/>
      <c r="D15" s="120"/>
      <c r="E15" s="5">
        <f>E11+E14</f>
        <v>15451</v>
      </c>
    </row>
    <row r="16" spans="1:6" ht="15" customHeight="1" x14ac:dyDescent="0.25">
      <c r="A16" s="2">
        <v>10</v>
      </c>
      <c r="B16" s="111" t="s">
        <v>13</v>
      </c>
      <c r="C16" s="121"/>
      <c r="D16" s="122"/>
      <c r="E16" s="12">
        <f>ROUND(E15*1.08,0)</f>
        <v>16687</v>
      </c>
    </row>
    <row r="17" spans="1:7" ht="28.5" customHeight="1" x14ac:dyDescent="0.25">
      <c r="A17" s="2">
        <v>12</v>
      </c>
      <c r="B17" s="117" t="s">
        <v>24</v>
      </c>
      <c r="C17" s="118"/>
      <c r="D17" s="4" t="s">
        <v>25</v>
      </c>
      <c r="E17" s="10">
        <f>E16*4.73</f>
        <v>78929.510000000009</v>
      </c>
    </row>
    <row r="18" spans="1:7" ht="15" customHeight="1" x14ac:dyDescent="0.25">
      <c r="A18" s="2">
        <v>13</v>
      </c>
      <c r="B18" s="128" t="s">
        <v>774</v>
      </c>
      <c r="C18" s="129"/>
      <c r="D18" s="130"/>
      <c r="E18" s="10">
        <f>E17</f>
        <v>78929.510000000009</v>
      </c>
    </row>
    <row r="19" spans="1:7" x14ac:dyDescent="0.25">
      <c r="E19" s="3"/>
    </row>
    <row r="20" spans="1:7" x14ac:dyDescent="0.25">
      <c r="A20" s="9"/>
      <c r="B20" s="9"/>
      <c r="C20" s="9"/>
      <c r="D20" s="9"/>
      <c r="E20" s="9"/>
      <c r="F20" s="9"/>
      <c r="G20" s="9"/>
    </row>
    <row r="21" spans="1:7" x14ac:dyDescent="0.25">
      <c r="B21" s="18" t="s">
        <v>51</v>
      </c>
      <c r="C21" s="81" t="s">
        <v>768</v>
      </c>
      <c r="D21" s="81"/>
      <c r="E21" s="81" t="s">
        <v>769</v>
      </c>
    </row>
    <row r="22" spans="1:7" x14ac:dyDescent="0.25">
      <c r="B22" s="19"/>
      <c r="C22" s="124" t="s">
        <v>47</v>
      </c>
      <c r="D22" s="124"/>
      <c r="E22" s="124"/>
    </row>
    <row r="23" spans="1:7" x14ac:dyDescent="0.25">
      <c r="B23" s="18" t="s">
        <v>49</v>
      </c>
      <c r="C23" s="81" t="s">
        <v>770</v>
      </c>
      <c r="D23" s="81"/>
      <c r="E23" s="81" t="s">
        <v>771</v>
      </c>
    </row>
    <row r="24" spans="1:7" x14ac:dyDescent="0.25">
      <c r="B24" s="15"/>
      <c r="C24" s="124" t="s">
        <v>47</v>
      </c>
      <c r="D24" s="124"/>
      <c r="E24" s="124"/>
    </row>
  </sheetData>
  <mergeCells count="11">
    <mergeCell ref="B18:C18"/>
    <mergeCell ref="B16:D16"/>
    <mergeCell ref="B15:D15"/>
    <mergeCell ref="B17:C17"/>
    <mergeCell ref="A8:E8"/>
    <mergeCell ref="B11:D11"/>
    <mergeCell ref="A1:E1"/>
    <mergeCell ref="A2:E2"/>
    <mergeCell ref="B4:E4"/>
    <mergeCell ref="A5:E5"/>
    <mergeCell ref="B14:D14"/>
  </mergeCells>
  <pageMargins left="0.7" right="0.7" top="0.75" bottom="0.75" header="0.3" footer="0.3"/>
  <pageSetup paperSize="9" scale="86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8</vt:i4>
      </vt:variant>
    </vt:vector>
  </HeadingPairs>
  <TitlesOfParts>
    <vt:vector size="12" baseType="lpstr">
      <vt:lpstr>ЛС №1 ГСН</vt:lpstr>
      <vt:lpstr>ЛС №2 рекультивация</vt:lpstr>
      <vt:lpstr>Расчет №1.1</vt:lpstr>
      <vt:lpstr>Расчет №1.2</vt:lpstr>
      <vt:lpstr>'ЛС №1 ГСН'!Print_Area</vt:lpstr>
      <vt:lpstr>'ЛС №2 рекультивация'!Print_Area</vt:lpstr>
      <vt:lpstr>'ЛС №1 ГСН'!Print_Titles</vt:lpstr>
      <vt:lpstr>'ЛС №2 рекультивация'!Print_Titles</vt:lpstr>
      <vt:lpstr>'ЛС №1 ГСН'!Заголовки_для_печати</vt:lpstr>
      <vt:lpstr>'ЛС №2 рекультивация'!Заголовки_для_печати</vt:lpstr>
      <vt:lpstr>'Расчет №1.1'!Область_печати</vt:lpstr>
      <vt:lpstr>'Расчет №1.2'!Область_печати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В. Сорокина</dc:creator>
  <cp:lastModifiedBy>Уварова Дарья Ильинична</cp:lastModifiedBy>
  <cp:lastPrinted>2018-11-14T11:16:43Z</cp:lastPrinted>
  <dcterms:created xsi:type="dcterms:W3CDTF">2018-11-14T09:09:10Z</dcterms:created>
  <dcterms:modified xsi:type="dcterms:W3CDTF">2021-12-06T11:17:02Z</dcterms:modified>
</cp:coreProperties>
</file>