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og-x05\внешняя\1.ЗАКУПКИ_с_05.2020\311. СМР Рубиновая,  49А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данные'!$28:$28</definedName>
    <definedName name="_xlnm.Print_Titles" localSheetId="0">'Мои данные'!$28:$28</definedName>
  </definedNames>
  <calcPr calcId="152511"/>
</workbook>
</file>

<file path=xl/calcChain.xml><?xml version="1.0" encoding="utf-8"?>
<calcChain xmlns="http://schemas.openxmlformats.org/spreadsheetml/2006/main">
  <c r="J20" i="8" l="1"/>
  <c r="G20" i="8"/>
  <c r="J18" i="8"/>
  <c r="G18" i="8"/>
  <c r="J17" i="8"/>
  <c r="G17" i="8"/>
  <c r="J16" i="8"/>
  <c r="G16" i="8"/>
  <c r="J176" i="8"/>
  <c r="G176" i="8"/>
  <c r="J175" i="8"/>
  <c r="G175" i="8"/>
  <c r="J19" i="8"/>
  <c r="G19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6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6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19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19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3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3" authorId="4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8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8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8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</commentList>
</comments>
</file>

<file path=xl/sharedStrings.xml><?xml version="1.0" encoding="utf-8"?>
<sst xmlns="http://schemas.openxmlformats.org/spreadsheetml/2006/main" count="607" uniqueCount="543">
  <si>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</si>
  <si>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</si>
  <si>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</si>
  <si>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</si>
  <si>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</si>
  <si>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</si>
  <si>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</si>
  <si>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</si>
  <si>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</si>
  <si>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</si>
  <si>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</si>
  <si>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</si>
  <si>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</si>
  <si>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</si>
  <si>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</si>
  <si>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</si>
  <si>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</si>
  <si>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</si>
  <si>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</si>
  <si>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</si>
  <si>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</si>
  <si>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</si>
  <si>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</si>
  <si>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</si>
  <si>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</si>
  <si>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Стройка:Газопровод низкого давления от точки подключения до границы земельного участка по адресу: г. Челябинск, Центральный район, Жилой район "Карповый пруд", ул. Рубиновая 49а (стр.)</t>
  </si>
  <si>
    <t>Объект:Газопровод низкого давления от точки подключения до границы земельного участка по адресу: г. Челябинск, Центральный район, Жилой район "Карповый пруд", ул. Рубиновая 49а (стр.)</t>
  </si>
  <si>
    <t>ЛОКАЛЬНАЯ СМЕТА №1</t>
  </si>
  <si>
    <t>Основание:077.04.19 - ТП - ГСН</t>
  </si>
  <si>
    <t>Составлена в базисных ценах на 01.2000 г. и текущих ценах на 1 квартал 2020 г.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</si>
  <si>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</si>
  <si>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</si>
  <si>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0.454
45,4 / 100</t>
  </si>
  <si>
    <t>ТЕР23-01-001-01
Устройство основания под трубопроводы: песчаного, h=0.1 м
10 м3 основания</t>
  </si>
  <si>
    <t>0.23
2,3 / 10</t>
  </si>
  <si>
    <t>105.37
_____
1287</t>
  </si>
  <si>
    <t>39.04
_____
4.26</t>
  </si>
  <si>
    <t>24
_____
296</t>
  </si>
  <si>
    <t>9
_____
1</t>
  </si>
  <si>
    <t>347
_____
929</t>
  </si>
  <si>
    <t>43
_____
14</t>
  </si>
  <si>
    <t>ТЕР01-02-061-02
Засыпка вручную траншей, пазух котлованов и ям, (присыпка газопровода песком вручную на h=0.2 м) на выходе из земли песком, вокруг контрольной трубки_x000D_
группа грунтов: 2
100 м3 грунта</t>
  </si>
  <si>
    <t>0.122
(5,5+5,4+1,3) / 100</t>
  </si>
  <si>
    <t>ТССЦ-408-0122
Песок природный для строительных работ средний
м3</t>
  </si>
  <si>
    <t>13.42
(5,5+5,4+1,3)*1,1</t>
  </si>
  <si>
    <t xml:space="preserve">
_____
117</t>
  </si>
  <si>
    <t xml:space="preserve">
_____
1570</t>
  </si>
  <si>
    <t xml:space="preserve">
_____
4926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</si>
  <si>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</si>
  <si>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0.0309
30,9 / 1000</t>
  </si>
  <si>
    <t>367.67
_____
68.26</t>
  </si>
  <si>
    <t>11
_____
2</t>
  </si>
  <si>
    <t>95
_____
30</t>
  </si>
  <si>
    <t>ТЕР01-02-005-01
Уплотнение грунта пневматическими трамбовками, группа грунтов: 1-2
100 м3 уплотненного грунта</t>
  </si>
  <si>
    <t>0.431
(30,9+5,5+5,4+1,3) / 100</t>
  </si>
  <si>
    <t>199.9
_____
36.97</t>
  </si>
  <si>
    <t>86
_____
16</t>
  </si>
  <si>
    <t>612
_____
228</t>
  </si>
  <si>
    <t>ТССЦпг-01-01-01-039
Погрузочные работы при автомобильных перевозках: грунта растительного слоя (земля, перегной)
1 т груза</t>
  </si>
  <si>
    <t>52.36875
29,925*1,75</t>
  </si>
  <si>
    <t>ТЕР01-01-016-02
Работа на отвале, группа грунтов: 2-3
1000 м3 грунта</t>
  </si>
  <si>
    <t>0.029925
29,925 / 1000</t>
  </si>
  <si>
    <t>35.99
_____
4.88</t>
  </si>
  <si>
    <t>357.63
_____
64.83</t>
  </si>
  <si>
    <t>15
_____
1</t>
  </si>
  <si>
    <t>89
_____
28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</si>
  <si>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</si>
  <si>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ТЕР01-02-066-01
Крепление инвентарными щитами стенок траншей шириной до 2 м в грунтах: неустойчивых и мокрых
100 м2 креплений</t>
  </si>
  <si>
    <t>0.229
22,9 / 100</t>
  </si>
  <si>
    <t>280.28
_____
104.28</t>
  </si>
  <si>
    <t>83.26
_____
4.74</t>
  </si>
  <si>
    <t>64
_____
24</t>
  </si>
  <si>
    <t>19
_____
1</t>
  </si>
  <si>
    <t>918
_____
182</t>
  </si>
  <si>
    <t>116
_____
16</t>
  </si>
  <si>
    <t>ТССЦ-203-0511
Щиты из досок толщиной 25 мм
м2</t>
  </si>
  <si>
    <t>1.0076
5,038*0,2</t>
  </si>
  <si>
    <t xml:space="preserve">
_____
66</t>
  </si>
  <si>
    <t xml:space="preserve">
_____
67</t>
  </si>
  <si>
    <t xml:space="preserve">
_____
397</t>
  </si>
  <si>
    <t>ТЕР27-09-012-01
Установка табличек
100 знаков</t>
  </si>
  <si>
    <t>0.02
2 / 100</t>
  </si>
  <si>
    <t>743.82
_____
489.12</t>
  </si>
  <si>
    <t>15
_____
10</t>
  </si>
  <si>
    <t>213
_____
72</t>
  </si>
  <si>
    <t>ТССЦ-101-4306
Знаки  информационные
шт.</t>
  </si>
  <si>
    <t xml:space="preserve">
_____
99.9</t>
  </si>
  <si>
    <t xml:space="preserve">
_____
200</t>
  </si>
  <si>
    <t xml:space="preserve">
_____
637</t>
  </si>
  <si>
    <t>Опоры под газопровод</t>
  </si>
  <si>
    <t>ТЕР01-02-057-02
Разработка грунта вручную в траншеях глубиной до 2 м без креплений с откосами, группа грунтов: 2
100 м3 грунта</t>
  </si>
  <si>
    <t>0.1568
(1,96*8) / 100</t>
  </si>
  <si>
    <t>ТЕР01-02-031-04
Бурение ям глубиной до 2 м бурильно-крановыми машинами: на автомобиле, группа грунтов 2
100 ям</t>
  </si>
  <si>
    <t>0.05
5 / 100</t>
  </si>
  <si>
    <t>2276.31
_____
232.59</t>
  </si>
  <si>
    <t>114
_____
12</t>
  </si>
  <si>
    <t>792
_____
166</t>
  </si>
  <si>
    <t>ТЕР06-01-005-01
Устройство бетонных фундаментов общего назначения объемом: до 5 м3
100 м3 бетона и железобетона в деле</t>
  </si>
  <si>
    <t>0.04245
(0,38*8+0,241*5) / 100</t>
  </si>
  <si>
    <t>4717.28
_____
4903.7</t>
  </si>
  <si>
    <t>3946.94
_____
563.65</t>
  </si>
  <si>
    <t>200
_____
208</t>
  </si>
  <si>
    <t>168
_____
24</t>
  </si>
  <si>
    <t>2863
_____
1381</t>
  </si>
  <si>
    <t>1032
_____
342</t>
  </si>
  <si>
    <t>ТССЦ-401-0005
Бетон тяжелый, класс В12,5 (М150)
м3</t>
  </si>
  <si>
    <t>4.3058
0,38*1,02*8+0,241*5</t>
  </si>
  <si>
    <t xml:space="preserve">
_____
592</t>
  </si>
  <si>
    <t xml:space="preserve">
_____
2549</t>
  </si>
  <si>
    <t xml:space="preserve">
_____
12698</t>
  </si>
  <si>
    <t>ТЕР01-02-061-02
Засыпка вручную траншей, пазух котлованов и ям, группа грунтов 2 (обсыпка фундамента опоры)
100 м3 грунта</t>
  </si>
  <si>
    <t>0.1264
(1,58*8) / 100</t>
  </si>
  <si>
    <t>13.904
1,58*1,1*8</t>
  </si>
  <si>
    <t xml:space="preserve">
_____
1627</t>
  </si>
  <si>
    <t xml:space="preserve">
_____
5104</t>
  </si>
  <si>
    <t>25
_____
5</t>
  </si>
  <si>
    <t>179
_____
67</t>
  </si>
  <si>
    <t>ТЕР09-03-012-12
Монтаж опорных стоек
1 т конструкций</t>
  </si>
  <si>
    <t>0.16547
(9,94+2*10,74+3*11,31+2*12,51+2*14,7+2*15,1+15,5)/1000</t>
  </si>
  <si>
    <t>74.73
_____
175.4</t>
  </si>
  <si>
    <t>299.82
_____
36.18</t>
  </si>
  <si>
    <t>12
_____
29</t>
  </si>
  <si>
    <t>50
_____
6</t>
  </si>
  <si>
    <t>177
_____
170</t>
  </si>
  <si>
    <t>314
_____
86</t>
  </si>
  <si>
    <t>ТССЦ-201-0813
Опоры стальные
т</t>
  </si>
  <si>
    <t xml:space="preserve">
_____
12870</t>
  </si>
  <si>
    <t xml:space="preserve">
_____
2130</t>
  </si>
  <si>
    <t xml:space="preserve">
_____
10873</t>
  </si>
  <si>
    <t>ТЕР13-03-002-04
Огрунтовка металлических поверхностей  грунтовкой ГФ-021
100 м2 окрашиваемой поверхности</t>
  </si>
  <si>
    <t>0.1044
(0,18*2*(2+2,2*2+2,3*3+2,4*2+2,1*2+2,2*2+2,3)) / 100</t>
  </si>
  <si>
    <t>71.47
_____
250.36</t>
  </si>
  <si>
    <t>10.15
_____
0.12</t>
  </si>
  <si>
    <t>7
_____
27</t>
  </si>
  <si>
    <t>107
_____
82</t>
  </si>
  <si>
    <t>ТЕР13-03-004-26
Окраска металлических огрунтованных поверхностей эмалью ПФ-115
100 м2 окрашиваемой поверхности</t>
  </si>
  <si>
    <t>43.93
_____
388.48</t>
  </si>
  <si>
    <t>6.8
_____
0.12</t>
  </si>
  <si>
    <t>5
_____
40</t>
  </si>
  <si>
    <t>66
_____
129</t>
  </si>
  <si>
    <t>Раздел 2. ПРОКЛАДКА ПЭ УЧАСТКОВ ГАЗОПРОВОДА Ф63Х5.8 мм</t>
  </si>
  <si>
    <t>Установка ЦВПС-Г 1шт.</t>
  </si>
  <si>
    <t>ТЕР24-02-005-02
Установка отвода на газопроводе из полиэтиленовых труб в горизонтальной плоскости, диаметр отвода: 63 мм
1 отвод</t>
  </si>
  <si>
    <t>16.54
_____
180.9</t>
  </si>
  <si>
    <t>33
_____
362</t>
  </si>
  <si>
    <t>473
_____
727</t>
  </si>
  <si>
    <t>Прайс АИР-ГАЗ
ЦВПС-ГД 63х57 ПЭ100
шт</t>
  </si>
  <si>
    <t xml:space="preserve">
_____
701.87</t>
  </si>
  <si>
    <t xml:space="preserve">
_____
1404</t>
  </si>
  <si>
    <t xml:space="preserve">
_____
9195</t>
  </si>
  <si>
    <t>Прокладка газопровода ПЭ63х5.8 мм в траншее</t>
  </si>
  <si>
    <t>ТЕР24-02-034-01
Укладка газопроводов из одиночных полиэтиленовых труб в траншею, диаметр газопровода: до 110 мм
100 м газопровода</t>
  </si>
  <si>
    <t>0.12
12 / 100</t>
  </si>
  <si>
    <t>ТССЦ-507-3645
Труба напорная из полиэтилена PE 100 питьевая ПЭ100 SDR11, размером 63х5,8 мм (ГОСТ 18599-2001, ГОСТ Р 52134-2003)
м</t>
  </si>
  <si>
    <t>12.24
12*1,02</t>
  </si>
  <si>
    <t xml:space="preserve">
_____
30.52</t>
  </si>
  <si>
    <t xml:space="preserve">
_____
374</t>
  </si>
  <si>
    <t xml:space="preserve">
_____
1724</t>
  </si>
  <si>
    <t>ТЕРм10-06-048-05
Укладка сигнальной ленты "Газ" (применительно - п. 1.10.98 в т.ч. к ТЕРм 10). Прокладка волоконно-оптических кабелей в траншее
(ОП п.1.10.98 Прокладка опознавательной ленты ОЗП=0.3; ЭМ=0.3 к расх.; ЗПМ=0.3; ТЗ=0.3; ТЗМ=0.3)
1 км кабеля</t>
  </si>
  <si>
    <t>0.0204
20,4/1000</t>
  </si>
  <si>
    <t>87.77
_____
5.85</t>
  </si>
  <si>
    <t>410.69
_____
41.06</t>
  </si>
  <si>
    <t>8
_____
1</t>
  </si>
  <si>
    <t>46
_____
12</t>
  </si>
  <si>
    <t>ТССЦ-507-3538
Лента сигнальная "Газ" ЛСГ 200
м</t>
  </si>
  <si>
    <t xml:space="preserve">
_____
0.3</t>
  </si>
  <si>
    <t xml:space="preserve">
_____
6</t>
  </si>
  <si>
    <t xml:space="preserve">
_____
28</t>
  </si>
  <si>
    <t>Устройство футляра на выходе газопровода ф57х3,5мм из земли ф89х3,5мм</t>
  </si>
  <si>
    <t>ТЕР22-01-011-03
Укладка стальных водопроводных труб с гидравлическим испытанием диаметром: 100 мм
1 км трубопровода</t>
  </si>
  <si>
    <t>0.0018
0,9/1000*2</t>
  </si>
  <si>
    <t>4620.77
_____
688.91</t>
  </si>
  <si>
    <t>3798.6
_____
644.89</t>
  </si>
  <si>
    <t>7
_____
1</t>
  </si>
  <si>
    <t>119
_____
8</t>
  </si>
  <si>
    <t>45
_____
17</t>
  </si>
  <si>
    <t>ТССЦ-103-0154
Трубы стальные электросварные прямошовные со снятой фаской из стали марок БСт2кп-БСт4кп и БСт2пс-БСт4пс наружный диаметр 89 мм, толщина стенки 3,5 мм
м</t>
  </si>
  <si>
    <t>1.8
0,9*2</t>
  </si>
  <si>
    <t xml:space="preserve">
_____
48.2</t>
  </si>
  <si>
    <t xml:space="preserve">
_____
87</t>
  </si>
  <si>
    <t xml:space="preserve">
_____
551</t>
  </si>
  <si>
    <t>ТЕР22-05-003-01
Протаскивание в футляр стальных труб диаметром: 100 мм
100 м трубы, уложенной в футляр</t>
  </si>
  <si>
    <t>0.018
(0,9*2) / 100</t>
  </si>
  <si>
    <t>1026.3
_____
1111.06</t>
  </si>
  <si>
    <t>18
_____
20</t>
  </si>
  <si>
    <t>264
_____
117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</si>
  <si>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</si>
  <si>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0.504
0,28*0,9*2</t>
  </si>
  <si>
    <t>23.4
_____
180.68</t>
  </si>
  <si>
    <t>88.16
_____
14.3</t>
  </si>
  <si>
    <t>12
_____
91</t>
  </si>
  <si>
    <t>44
_____
7</t>
  </si>
  <si>
    <t>169
_____
309</t>
  </si>
  <si>
    <t>252
_____
103</t>
  </si>
  <si>
    <t>ТЕР22-05-004-01
Заделка битумом и прядью концов футляра диаметром: 400 мм
1 футляр</t>
  </si>
  <si>
    <t>32.77
_____
159.56</t>
  </si>
  <si>
    <t>66
_____
319</t>
  </si>
  <si>
    <t>938
_____
1552</t>
  </si>
  <si>
    <t>Раздел 3. ННБ</t>
  </si>
  <si>
    <t>ТЕР04-01-074-01
Монтаж машины горизонтального бурения прессово-шнекового типа РВА
1 машина</t>
  </si>
  <si>
    <t>1258.5
_____
84.92</t>
  </si>
  <si>
    <t>1259
_____
85</t>
  </si>
  <si>
    <t>7443
_____
1214</t>
  </si>
  <si>
    <t>ТЕР04-01-075-01
Демонтаж машины горизонтального бурения прессово-шнекового типа РВА
1 машина</t>
  </si>
  <si>
    <t>747.56
_____
42.13</t>
  </si>
  <si>
    <t>748
_____
42</t>
  </si>
  <si>
    <t>4437
_____
602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</si>
  <si>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</si>
  <si>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0.142
14,2 / 100</t>
  </si>
  <si>
    <t>130.51
_____
4.76</t>
  </si>
  <si>
    <t>9351.3
_____
178.38</t>
  </si>
  <si>
    <t>1328
_____
25</t>
  </si>
  <si>
    <t>265
_____
5</t>
  </si>
  <si>
    <t>3242
_____
362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</si>
  <si>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100 м бурения скважины</t>
  </si>
  <si>
    <t>1064.79
_____
687.35</t>
  </si>
  <si>
    <t>39540.96
_____
1162.84</t>
  </si>
  <si>
    <t>151
_____
98</t>
  </si>
  <si>
    <t>5615
_____
165</t>
  </si>
  <si>
    <t>2162
_____
669</t>
  </si>
  <si>
    <t>14709
_____
2362</t>
  </si>
  <si>
    <t>ТССЦ-110-0245
Полимер для стабилизации буровых скважин «ФИЛЬТР ЧЕК»
т</t>
  </si>
  <si>
    <t xml:space="preserve">
_____
39779.38</t>
  </si>
  <si>
    <t xml:space="preserve">
_____
5967</t>
  </si>
  <si>
    <t xml:space="preserve">
_____
30137</t>
  </si>
  <si>
    <t>ТССЦ-109-0012
Глина бентонитовая марки ПБМГ
т</t>
  </si>
  <si>
    <t xml:space="preserve">
_____
1180</t>
  </si>
  <si>
    <t xml:space="preserve">
_____
590</t>
  </si>
  <si>
    <t xml:space="preserve">
_____
6537</t>
  </si>
  <si>
    <t xml:space="preserve">
_____
433</t>
  </si>
  <si>
    <t xml:space="preserve">
_____
2000</t>
  </si>
  <si>
    <t>ТЕР24-02-004-01
Механическая резка полиэтиленовых труб , диаметр труб: до 63 мм
1 конец</t>
  </si>
  <si>
    <t>ТЕР24-02-003-01
Выравнивание концов полиэтиленовых труб , диаметр труб: до 63 мм
1 конец</t>
  </si>
  <si>
    <t>ТЕР24-02-001-01
Сварка «встык» полиэтиленовых труб нагревательным элементом: при ручном управлении процессом сварки, диаметр труб 63 мм
1 соединение</t>
  </si>
  <si>
    <t>Раздел 4. Прокладка газопровода ПЭ 63х5,8 в футляре ПЭ 110х10,0 L=15,2м с выводом КТ под ковер</t>
  </si>
  <si>
    <t>ТЕР24-02-004-02
Механическая резка полиэтиленовых труб , диаметр труб: 110 мм
1 конец</t>
  </si>
  <si>
    <t>ТЕР24-02-003-02
Выравнивание концов полиэтиленовых труб , диаметр труб: 110 мм
1 конец</t>
  </si>
  <si>
    <t>ТЕР24-02-001-02
Сварка «встык» полиэтиленовых труб нагревательным элементом: при ручном управлении процессом сварки, диаметр труб 110 мм
1 соединение</t>
  </si>
  <si>
    <t>ТЕР22-05-003-01
Протаскивание в футляр  труб
100 м трубы, уложенной в футляр</t>
  </si>
  <si>
    <t>0.152
15,2 / 100</t>
  </si>
  <si>
    <t>156
_____
169</t>
  </si>
  <si>
    <t>2230
_____
988</t>
  </si>
  <si>
    <t>ТССЦ-507-3648
Труба напорная из полиэтилена PE 100 питьевая ПЭ100 SDR11, размером 110х10,0 мм (ГОСТ 18599-2001, ГОСТ Р 52134-2003)
м</t>
  </si>
  <si>
    <t xml:space="preserve">
_____
92.28</t>
  </si>
  <si>
    <t xml:space="preserve">
_____
1403</t>
  </si>
  <si>
    <t xml:space="preserve">
_____
6439</t>
  </si>
  <si>
    <t>ТЕР22-05-004-01
Заделка битумом и прядью концов футляра диаметром: 110 мм
1 футляр</t>
  </si>
  <si>
    <t>33
_____
160</t>
  </si>
  <si>
    <t>469
_____
776</t>
  </si>
  <si>
    <t>ТССЦ-101-2490
Лента поливинилхлоридная для изоляции газонефтепродуктопроводов ПВХ-БК (липкая), толщиной 0,4 мм
м2</t>
  </si>
  <si>
    <t>3.1635
0,15*1,11*19</t>
  </si>
  <si>
    <t xml:space="preserve">
_____
25.6</t>
  </si>
  <si>
    <t xml:space="preserve">
_____
81</t>
  </si>
  <si>
    <t xml:space="preserve">
_____
151</t>
  </si>
  <si>
    <t>ТССЦ-101-0309
Канаты пеньковые пропитанные
т</t>
  </si>
  <si>
    <t>0.004138
0,242*0,9*19/1000</t>
  </si>
  <si>
    <t xml:space="preserve">
_____
33750</t>
  </si>
  <si>
    <t xml:space="preserve">
_____
140</t>
  </si>
  <si>
    <t xml:space="preserve">
_____
613</t>
  </si>
  <si>
    <t>ТЕР24-02-007-02
Установка седелок крановых полиэтиленовых с закладными нагревателями на газопроводе из полиэтиленовых труб , диаметры соединяемых труб: 110х32, 110х63 мм
1 соединение</t>
  </si>
  <si>
    <t>18.33
_____
3.16</t>
  </si>
  <si>
    <t>18
_____
4</t>
  </si>
  <si>
    <t>262
_____
15</t>
  </si>
  <si>
    <t>ТССЦ-507-0850
Седелка полиэтиленовая с ответной нижней частью Д=110х32 мм
шт.</t>
  </si>
  <si>
    <t xml:space="preserve">
_____
472.15</t>
  </si>
  <si>
    <t xml:space="preserve">
_____
472</t>
  </si>
  <si>
    <t xml:space="preserve">
_____
2090</t>
  </si>
  <si>
    <t>ТЕР24-02-005-01
Установка НСПС на газопроводе из полиэтиленовых труб в горизонтальной плоскости, диаметр отвода: 32 мм
1 отвод
22.70 = 138.70 - 1 x 116.00</t>
  </si>
  <si>
    <t>10.66
_____
3.95</t>
  </si>
  <si>
    <t>11
_____
4</t>
  </si>
  <si>
    <t>152
_____
19</t>
  </si>
  <si>
    <t>ТССЦ-507-0760
Неразъемное соединение «полиэтилен-сталь» SDR 11 32/СТ32(ТУ2248-025-00203536-96)
шт.</t>
  </si>
  <si>
    <t xml:space="preserve">
_____
385</t>
  </si>
  <si>
    <t xml:space="preserve">
_____
288</t>
  </si>
  <si>
    <t>ТССЦ-507-2624
Муфты полиэтиленовые с закладными электронагревателями для труб диаметром 32 мм
шт.</t>
  </si>
  <si>
    <t xml:space="preserve">
_____
116</t>
  </si>
  <si>
    <t xml:space="preserve">
_____
122</t>
  </si>
  <si>
    <t>ТЕР24-02-030-01
Укладка в траншею изолированных стальных газопроводов условным диаметром: до 50 мм
100 м трубопровода
1 151.80 = 6 306.84 - 101 x 51.04</t>
  </si>
  <si>
    <t>0.0076
0,76 / 100</t>
  </si>
  <si>
    <t>227.93
_____
4.03</t>
  </si>
  <si>
    <t>919.84
_____
102.06</t>
  </si>
  <si>
    <t>41
_____
11</t>
  </si>
  <si>
    <t>ТССЦ-103-0015
Трубы стальные сварные водогазопроводные с резьбой черные обыкновенные (неоцинкованные), диаметр условного прохода 25 мм, толщина стенки 3,2 мм
м</t>
  </si>
  <si>
    <t xml:space="preserve">
_____
17.6</t>
  </si>
  <si>
    <t xml:space="preserve">
_____
13</t>
  </si>
  <si>
    <t xml:space="preserve">
_____
63</t>
  </si>
  <si>
    <t>ТЕР24-02-081-01
Устройство контрольной трубки на кожухе перехода газопровода
1 установка
339.05 = 437.71 - 1 x 95.73 - 0.001 x 592.00 - 0.02 x 117.00</t>
  </si>
  <si>
    <t>18.31
_____
248.94</t>
  </si>
  <si>
    <t>71.8
_____
4.08</t>
  </si>
  <si>
    <t>18
_____
249</t>
  </si>
  <si>
    <t>72
_____
4</t>
  </si>
  <si>
    <t>262
_____
1494</t>
  </si>
  <si>
    <t>394
_____
58</t>
  </si>
  <si>
    <t xml:space="preserve">
_____
9</t>
  </si>
  <si>
    <t xml:space="preserve">
_____
44</t>
  </si>
  <si>
    <t>0.076
0,1*0,76</t>
  </si>
  <si>
    <t>2
_____
13</t>
  </si>
  <si>
    <t>25
_____
47</t>
  </si>
  <si>
    <t>38
_____
16</t>
  </si>
  <si>
    <t>Раздел 5. ПРОКЛАДКА СТАЛЬНОГО УЧАСТКА ГАЗОПРОВОДА НИЗКОГО ДАВЛЕНИЯ Ф57х3.5 мм</t>
  </si>
  <si>
    <t>Надземный стальной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</si>
  <si>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2 012.34 = 2 025.21 - 0.001 x 12 870.00</t>
  </si>
  <si>
    <t>0.7795
77,95 / 100</t>
  </si>
  <si>
    <t>232.58
_____
187.86</t>
  </si>
  <si>
    <t>1591.9
_____
205.71</t>
  </si>
  <si>
    <t>181
_____
147</t>
  </si>
  <si>
    <t>1241
_____
160</t>
  </si>
  <si>
    <t>2593
_____
505</t>
  </si>
  <si>
    <t>7292
_____
2293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</si>
  <si>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</si>
  <si>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78.7295
77,95*1,01</t>
  </si>
  <si>
    <t xml:space="preserve">
_____
30.2</t>
  </si>
  <si>
    <t xml:space="preserve">
_____
2378</t>
  </si>
  <si>
    <t xml:space="preserve">
_____
15088</t>
  </si>
  <si>
    <t>ТЕР13-03-002-04
Огрунтовка металлических поверхностей грунтовкой ГФ-021
(ОП п.1.13.7 При нанесении лакокрасочных материалов ручным способом ОЗП=1.1; ТЗ=1.1)
100 м2 окрашиваемой поверхности</t>
  </si>
  <si>
    <t>0.14283
(0,18*79,35) * 0.01</t>
  </si>
  <si>
    <t>78.62
_____
250.36</t>
  </si>
  <si>
    <t>11
_____
36</t>
  </si>
  <si>
    <t>161
_____
114</t>
  </si>
  <si>
    <t>ТЕР13-03-004-26
Окраска металлических огрунтованных поверхностей: эмалью ПФ-115
(ОП п.1.13.7 При нанесении лакокрасочных материалов ручным способом ОЗП=1.1; ТЗ=1.1)
100 м2 окрашиваемой поверхности</t>
  </si>
  <si>
    <t>48.32
_____
388.48</t>
  </si>
  <si>
    <t>7
_____
55</t>
  </si>
  <si>
    <t>99
_____
177</t>
  </si>
  <si>
    <t>ТЕРм12-10-001-01
Бобышки, штуцеры на условное давление: до 10 МПа
100 шт.</t>
  </si>
  <si>
    <t>0.03
3 / 100</t>
  </si>
  <si>
    <t>795.26
_____
2433.91</t>
  </si>
  <si>
    <t>24
_____
73</t>
  </si>
  <si>
    <t>341
_____
761</t>
  </si>
  <si>
    <t>ТЕР24-02-051-01
Монтаж задвижки стальной фланцевой для надземной установки на газопроводах из труб условным диаметром: 50 мм
1 задвижка
211.83 = 493.69 - 5.8 x 21.70 - 2 x 35.00 - 4 x 21.50</t>
  </si>
  <si>
    <t>77.36
_____
33.22</t>
  </si>
  <si>
    <t>155
_____
66</t>
  </si>
  <si>
    <t>2211
_____
322</t>
  </si>
  <si>
    <t>Прайс
Кран шаровый цельносварной DN50 LD, Py=4.0 МПа КШ.Ц.М.Gas 050.040/Н.П.02
шт.</t>
  </si>
  <si>
    <t xml:space="preserve">
_____
334.37</t>
  </si>
  <si>
    <t xml:space="preserve">
_____
669</t>
  </si>
  <si>
    <t xml:space="preserve">
_____
4380</t>
  </si>
  <si>
    <t>Раздел 6. ИСПЫТАНИЯ ГАЗОПРОВОДА НИЗКОГО ДАВЛЕНИЯ</t>
  </si>
  <si>
    <t>Прайс АО "Челябинскгоргаз"
Проведение механических испытаний стальных соединений на растяжение и сплющивание
шт.</t>
  </si>
  <si>
    <t>ТЕРм39-02-015-03
Гаммаграфический контроль трубопровода через две стенки, диаметр трубопровода: 60 мм, толщина стенки до 11 мм
1 снимок</t>
  </si>
  <si>
    <t>16.33
_____
7.49</t>
  </si>
  <si>
    <t>16
_____
8</t>
  </si>
  <si>
    <t>233
_____
20</t>
  </si>
  <si>
    <t>Прайс ООО "Веста-Газ" п 1.6
Проверка качества изоляции прибором АНТИ
1 п.м.</t>
  </si>
  <si>
    <t>УГХ-4-2-4
Внешний осмотр качества изоляции газопровода после опускания его в траншею
10 м</t>
  </si>
  <si>
    <t>0.476
4,76 / 10</t>
  </si>
  <si>
    <t>ТЕРм39-02-001-02
Визуальный и измерительный контроль сварных соединений трубопроводов, диаметр: до 60 мм
1 стык</t>
  </si>
  <si>
    <t>1.4
_____
0.03</t>
  </si>
  <si>
    <t>59
_____
1</t>
  </si>
  <si>
    <t>ТЕР24-02-121-01
Монтаж инвентарного узла из стальных труб для очистки и испытания газопровода, условный диаметр газопровода до 50мм
1 узел</t>
  </si>
  <si>
    <t>37.94
_____
18.52</t>
  </si>
  <si>
    <t>76
_____
37</t>
  </si>
  <si>
    <t>1085
_____
142</t>
  </si>
  <si>
    <t>ТЕР24-02-120-01
Очистка полости трубопровода продувкой воздухом, условный диаметр газопровода: до 50 мм
100 м трубопровода</t>
  </si>
  <si>
    <t>1.1215
(38+74,15) / 100</t>
  </si>
  <si>
    <t>12.55
_____
2.43</t>
  </si>
  <si>
    <t>14
_____
3</t>
  </si>
  <si>
    <t>100
_____
39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</si>
  <si>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</si>
  <si>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5.07
_____
0.49</t>
  </si>
  <si>
    <t>6
_____
1</t>
  </si>
  <si>
    <t>39
_____
8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</si>
  <si>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</si>
  <si>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798.21
_____
85.12</t>
  </si>
  <si>
    <t>1597
_____
170</t>
  </si>
  <si>
    <t>11145
_____
2434</t>
  </si>
  <si>
    <t>Раздел 7. ВЫРУБКА ДЕРЕВЬЕВ</t>
  </si>
  <si>
    <t>ТСЭМ-031102
Подъемники строительные грузопассажирские, грузоподъемность до 0,8 т
маш.-ч</t>
  </si>
  <si>
    <t>63.56
_____
16.33</t>
  </si>
  <si>
    <t>2034
_____
523</t>
  </si>
  <si>
    <t>12384
_____
7473</t>
  </si>
  <si>
    <t>ТЕРр68-3-3
Валка деревьев в городских условиях: (ель, пихта, береза, лиственница, ольха) диаметром до 300 мм
1 складочный м3 кряжей</t>
  </si>
  <si>
    <t>ТЕР01-02-101-01
Разделка древесины мягких пород, полученной от валки леса, диаметр стволов: до 12 см
100 деревьев</t>
  </si>
  <si>
    <t>ТЕР01-02-101-11
Разделка древесины твердых пород и лиственницы, полученной от валки леса, диаметр стволов: до 24 см
100 деревьев</t>
  </si>
  <si>
    <t>0.1
10 / 100</t>
  </si>
  <si>
    <t>ТЕР01-02-101-14
Разделка древесины твердых пород и лиственницы, полученной от валки леса, диаметр стволов: более 32 см
100 деревьев</t>
  </si>
  <si>
    <t>0.15
15 / 100</t>
  </si>
  <si>
    <t>ТЕР01-02-100-01
Трелевка древесины на расстояние до 300 м тракторами мощностью: 59 кВт (80 л.с.), диаметр стволов до 20 см
100 хлыстов</t>
  </si>
  <si>
    <t>0.13
13 / 100</t>
  </si>
  <si>
    <t>701.34
_____
152.52</t>
  </si>
  <si>
    <t>91
_____
20</t>
  </si>
  <si>
    <t>758
_____
284</t>
  </si>
  <si>
    <t>ТЕР01-02-100-02
Трелевка древесины на расстояние до 300 м тракторами мощностью: 59 кВт (80 л.с.), диаметр стволов до 30 см
100 хлыстов</t>
  </si>
  <si>
    <t>1222.47
_____
265.85</t>
  </si>
  <si>
    <t>183
_____
40</t>
  </si>
  <si>
    <t>1524
_____
570</t>
  </si>
  <si>
    <t>ТЕР01-02-105-07
Корчевка пней в грунтах естественного залегания корчевателями-собирателями на тракторе мощностью 118 кВт (160 л.с.) с перемещением пней до 5 м, диаметр пней: до 24 см
100 пней</t>
  </si>
  <si>
    <t>371.58
_____
37.13</t>
  </si>
  <si>
    <t>48
_____
5</t>
  </si>
  <si>
    <t>278
_____
69</t>
  </si>
  <si>
    <t>ТЕР01-02-105-08
Корчевка пней в грунтах естественного залегания корчевателями-собирателями на тракторе мощностью 118 кВт (160 л.с.) с перемещением пней до 5 м, диаметр пней: до 32 см
100 пней</t>
  </si>
  <si>
    <t>650.7
_____
65.01</t>
  </si>
  <si>
    <t>98
_____
10</t>
  </si>
  <si>
    <t>562
_____
139</t>
  </si>
  <si>
    <t>ТЕР01-02-108-01
Обивка земли с выкорчеванных пней корчевателями-собирателями на тракторе мощностью 79 кВт (108 л.с.), диаметр пней: до 24 см
100 пней</t>
  </si>
  <si>
    <t>76.61
_____
13.25</t>
  </si>
  <si>
    <t>10
_____
2</t>
  </si>
  <si>
    <t>65
_____
25</t>
  </si>
  <si>
    <t>ТЕР01-02-108-02
Обивка земли с выкорчеванных пней корчевателями-собирателями на тракторе мощностью 79 кВт (108 л.с.), диаметр пней: свыше до 24 см
100 пней</t>
  </si>
  <si>
    <t>155.23
_____
26.84</t>
  </si>
  <si>
    <t>23
_____
4</t>
  </si>
  <si>
    <t>152
_____
58</t>
  </si>
  <si>
    <t>ТЕР01-02-107-02
Засыпка ям подкоренных бульдозерами мощностью: 118 кВт (160 л.с.)
100 ям</t>
  </si>
  <si>
    <t>0.28
28 / 100</t>
  </si>
  <si>
    <t>266.92
_____
31.84</t>
  </si>
  <si>
    <t>75
_____
9</t>
  </si>
  <si>
    <t>525
_____
128</t>
  </si>
  <si>
    <t>ТЕР01-02-110-01
Вывозка пней тракторными прицепами 2 т на расстояние до 100 м, диаметр деревьев: до 32 см
100 пней</t>
  </si>
  <si>
    <t>141.1
_____
27.89</t>
  </si>
  <si>
    <t>334
_____
112</t>
  </si>
  <si>
    <t>ТЕР01-02-110-03
При вывозке пней на каждые последующие 100 м добавлять: к расценке 01-02-110-01
100 пней</t>
  </si>
  <si>
    <t>24.69
_____
4.88</t>
  </si>
  <si>
    <t>58
_____
20</t>
  </si>
  <si>
    <t>ТЕР01-02-119-02
Расчистка площадей от кустарника и мелколесья вручную: при средней поросли
100 м2</t>
  </si>
  <si>
    <t>0.75
75 / 100</t>
  </si>
  <si>
    <t>ТЕР01-01-013-13
Погрузка пней на автомобили-самосвалы экскаваторами с ковшом вместимостью: 0,5 (0,5-0,63) м3 (применительно)
1000 м3 грунта</t>
  </si>
  <si>
    <t>0.02
20 / 1000</t>
  </si>
  <si>
    <t>121.28
_____
3.66</t>
  </si>
  <si>
    <t>4101
_____
583.47</t>
  </si>
  <si>
    <t>2
_____
1</t>
  </si>
  <si>
    <t>82
_____
12</t>
  </si>
  <si>
    <t>543
_____
167</t>
  </si>
  <si>
    <t>ТССЦпг-01-01-01-007
Погрузочные работы при автомобильных перевозках: леса круглого
1 т груза</t>
  </si>
  <si>
    <t>ТССЦпг-03-01-03-005
Перевозка бетонных и ж/б изделий, стеновых и перегородочных материалов (кирпич, блоки, камни, плиты и панели), лесоматериалов круглых и пиломатериалов автомобилями бортовыми грузоподъемностью до 15 т, на расстояние до 5 км III класс груза
1 т груза</t>
  </si>
  <si>
    <t>ТССЦпг-01-01-02-007
Разгрузочные работы при автомобильных перевозках: леса круглого
1 т груза</t>
  </si>
  <si>
    <t>ТЕР47-01-046-03
Подготовка почвы для устройства партерного и обыкновенного газона с внесением растительной земли слоем 15 см: механизированным способом
100 м2</t>
  </si>
  <si>
    <t>352.2
_____
1215</t>
  </si>
  <si>
    <t>6.65
_____
1.14</t>
  </si>
  <si>
    <t>264
_____
911</t>
  </si>
  <si>
    <t>5
_____
1</t>
  </si>
  <si>
    <t>3778
_____
3904</t>
  </si>
  <si>
    <t>34
_____
12</t>
  </si>
  <si>
    <t>ТЕР47-01-046-05
На каждые 5 см изменения толщины слоя добавлять или исключать к расценкам с 47-01-046-01 по 47-01-046-04
100 м2</t>
  </si>
  <si>
    <t>1.5
(75*2) / 100</t>
  </si>
  <si>
    <t>54.92
_____
405</t>
  </si>
  <si>
    <t>82
_____
608</t>
  </si>
  <si>
    <t>1178
_____
2603</t>
  </si>
  <si>
    <t>ТЕР47-01-046-06
Посев газонов партерных, мавританских и обыкновенных вручную
100 м2</t>
  </si>
  <si>
    <t>64.03
_____
121.1</t>
  </si>
  <si>
    <t>331.73
_____
38.41</t>
  </si>
  <si>
    <t>48
_____
91</t>
  </si>
  <si>
    <t>249
_____
29</t>
  </si>
  <si>
    <t>687
_____
472</t>
  </si>
  <si>
    <t>1510
_____
412</t>
  </si>
  <si>
    <t>ТЕР10-01-070-08
Демонтаж существующего забора (при установленных столбах): решетчатых высотой до 2 м
(МДС38 п.3.3.1. Демонтаж (разборка) металлических конструкций ОЗП=0.7; ЭМ=0.7 к расх.; ЗПМ=0.7; ТЗ=0.7; ТЗМ=0.7)
100 м2 забора</t>
  </si>
  <si>
    <t>0.08
(4*2) / 100</t>
  </si>
  <si>
    <t>737.51
_____
3313.11</t>
  </si>
  <si>
    <t>438.23
_____
47.44</t>
  </si>
  <si>
    <t>59
_____
265</t>
  </si>
  <si>
    <t>35
_____
4</t>
  </si>
  <si>
    <t>843
_____
1900</t>
  </si>
  <si>
    <t>212
_____
54</t>
  </si>
  <si>
    <t>ТЕР10-01-070-08
Устройство заборов (при установленных столбах): решетчатых высотой до 2 м
100 м2 забора</t>
  </si>
  <si>
    <t>1053.58
_____
3313.11</t>
  </si>
  <si>
    <t>626.04
_____
67.77</t>
  </si>
  <si>
    <t>84
_____
265</t>
  </si>
  <si>
    <t>50
_____
5</t>
  </si>
  <si>
    <t>1205
_____
1899</t>
  </si>
  <si>
    <t>303
_____
78</t>
  </si>
  <si>
    <t>Раздел 8. Разборка и восстановление асфальтобетонного покрытия 20 м2</t>
  </si>
  <si>
    <t>ТЕР27-03-008-04
Разборка покрытий и оснований: асфальтобетонных
100 м3 конструкций</t>
  </si>
  <si>
    <t>0.014
20*0.07/100</t>
  </si>
  <si>
    <t>3132.91
_____
561.25</t>
  </si>
  <si>
    <t>44
_____
8</t>
  </si>
  <si>
    <t>306
_____
112</t>
  </si>
  <si>
    <t>ТЕР27-03-008-02
Разборка покрытий и оснований щебеночных
100 м3 конструкций</t>
  </si>
  <si>
    <t>0.07
20*(0,20+0,15)/100</t>
  </si>
  <si>
    <t>471
_____
60.83</t>
  </si>
  <si>
    <t>33
_____
4</t>
  </si>
  <si>
    <t>238
_____
61</t>
  </si>
  <si>
    <t>ТЕР27-04-001-02
Устройство подстилающих и выравнивающих слоев оснований: из песчано-гравийной смеси, дресвы
100 м3 материала основания (в плотном теле)</t>
  </si>
  <si>
    <t>0.03
20*0,15/100</t>
  </si>
  <si>
    <t>159.4
_____
21.77</t>
  </si>
  <si>
    <t>2493.5
_____
227.33</t>
  </si>
  <si>
    <t>75
_____
7</t>
  </si>
  <si>
    <t>68
_____
5</t>
  </si>
  <si>
    <t>413
_____
98</t>
  </si>
  <si>
    <t>ТССЦ-408-0315
Готовые песчано-щебеночные смеси марка Др. 8, размер зерен 20-10, сорт 5
м3</t>
  </si>
  <si>
    <t>3
20*0,15</t>
  </si>
  <si>
    <t xml:space="preserve">
_____
102</t>
  </si>
  <si>
    <t xml:space="preserve">
_____
306</t>
  </si>
  <si>
    <t xml:space="preserve">
_____
1135</t>
  </si>
  <si>
    <t>ТЕР27-04-005-01
Устройство оснований толщиной 15 см из щебня фракции 40-70 мм при укатке каменных материалов с пределом прочности на сжатие свыше 98,1 МПа (1000 кгс/см2): однослойных
1000 м2 основания</t>
  </si>
  <si>
    <t>0.02
20/1000</t>
  </si>
  <si>
    <t>385.21
_____
25872.3</t>
  </si>
  <si>
    <t>5678.7
_____
793.73</t>
  </si>
  <si>
    <t>8
_____
517</t>
  </si>
  <si>
    <t>114
_____
16</t>
  </si>
  <si>
    <t>110
_____
2404</t>
  </si>
  <si>
    <t>751
_____
227</t>
  </si>
  <si>
    <t>ТЕР27-06-024-01
Укладка и полупропитка с применением битума щебеночных покрытий толщиной 5 см
1000 м2 покрытия и основания</t>
  </si>
  <si>
    <t>667.51
_____
31055.64</t>
  </si>
  <si>
    <t>2443.85
_____
325.09</t>
  </si>
  <si>
    <t>13
_____
621</t>
  </si>
  <si>
    <t>49
_____
7</t>
  </si>
  <si>
    <t>191
_____
2907</t>
  </si>
  <si>
    <t>306
_____
93</t>
  </si>
  <si>
    <t>ТЕР27-06-020-01
Устройство покрытия толщиной 4 см из горячих асфальтобетонных смесей плотных мелкозернистых типа АБВ, плотность каменных материалов 2,5-2,9 т/м3
1000 м2 покрытия</t>
  </si>
  <si>
    <t>465.73
_____
245.3</t>
  </si>
  <si>
    <t>2507.4
_____
317.68</t>
  </si>
  <si>
    <t>9
_____
5</t>
  </si>
  <si>
    <t>133
_____
35</t>
  </si>
  <si>
    <t>325
_____
91</t>
  </si>
  <si>
    <t>ТЕР27-06-021-01
На каждые 0,5 см изменения толщины покрытия добавлять или исключать: к расценке 27-06-020-01
1000 м2 покрытия</t>
  </si>
  <si>
    <t>0.12
20*6/1000</t>
  </si>
  <si>
    <t>1.09
_____
4.24</t>
  </si>
  <si>
    <t xml:space="preserve">
_____
1</t>
  </si>
  <si>
    <t>2
_____
2</t>
  </si>
  <si>
    <t>ТССЦ-410-0006
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т</t>
  </si>
  <si>
    <t>3.384
1,932+1,452</t>
  </si>
  <si>
    <t xml:space="preserve">
_____
511</t>
  </si>
  <si>
    <t xml:space="preserve">
_____
1729</t>
  </si>
  <si>
    <t xml:space="preserve">
_____
8076</t>
  </si>
  <si>
    <t>ТССЦпг-01-01-01-034
Погрузочные работы при автомобильных перевозках: асфальта от разборки(выгрузка учитывает затраты на штабелирование)
1 т груза</t>
  </si>
  <si>
    <t>17.64
8,4*2.1</t>
  </si>
  <si>
    <t>ТССЦпг-01-01-02-034
Разгрузочные работы при автомобильных перевозках: асфальта от разборки (выгрузка учитывает затраты на штабелирование)
1 т груза</t>
  </si>
  <si>
    <t>ТССЦпг-03-21-01-003
Перевозка грузов автомобилями-самосвалами грузоподъемностью 10 т, работающих вне карьера, на расстояние: до 3 км I класс груза
1 т груза</t>
  </si>
  <si>
    <t>Итого прямые затраты по смете</t>
  </si>
  <si>
    <t>6217
_____
30537</t>
  </si>
  <si>
    <t>19148
_____
1456</t>
  </si>
  <si>
    <t>85560
_____
151140</t>
  </si>
  <si>
    <t>95445
_____
20791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</si>
  <si>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</si>
  <si>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</si>
  <si>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ОЗП=1.2; ЭМ=1.2; ЗПМ=1.2; ТЗ=1.2; ТЗМ=1.2  (Поз. 1, 3-4, 14, 18-19, 2, 25-28, 31-35, 42-65, 69-70, 76-80, 74, 5-6, 8, 20, 95, 7, 96, 98, 113-114, 9, 97, 115, 10-11, 15, 82-94, 12-13, 104-112, 16-17, 21-24, 66-67, 29, 36-41, 71, 73, 81, 99-103, 68, 72, 75)</t>
  </si>
  <si>
    <t>3830
_____
291</t>
  </si>
  <si>
    <t xml:space="preserve">     Вспомогательные материалы МАТ=2%ОЗП  (Поз. 21-22, 68, 72, 75)</t>
  </si>
  <si>
    <t xml:space="preserve">
_____
32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</si>
  <si>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ОЗП=1.2; ЭМ=1.2; ЗПМ=1.2; ТЗ=1.2; ТЗМ=1.2  (Поз. 1, 3-4, 14, 18-19, 2, 25-28, 31-35, 42-65, 69-70, 74, 76-80, 5-6, 8, 20, 95, 7, 96, 98, 113-114, 9, 97, 115, 10-11, 15, 82-94, 12-13, 104-112, 16-17, 21-24, 66-67, 29, 36-41, 71, 73, 81, 99-103, 68, 72, 75)</t>
  </si>
  <si>
    <t>19089
_____
4158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</si>
  <si>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</si>
  <si>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</si>
  <si>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</si>
  <si>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</si>
  <si>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</si>
  <si>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</si>
  <si>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</si>
  <si>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</si>
  <si>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</si>
  <si>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</si>
  <si>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</si>
  <si>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_________________ /</t>
  </si>
  <si>
    <t>"___" ____________ 2021 г.</t>
  </si>
  <si>
    <t>"___" _____________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</si>
</sst>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1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right" vertical="top" wrapText="1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9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6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79"/>
  <sheetViews>
    <sheetView showGridLines="0" tabSelected="1" topLeftCell="A163" workbookViewId="0">
      <selection activeCell="A178" sqref="A178:XFD180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 x14ac:dyDescent="0.25">
      <c r="A2" s="2" t="s">
        <v>21</v>
      </c>
      <c r="H2" s="3" t="s">
        <v>22</v>
      </c>
    </row>
    <row r="3" spans="1:21" x14ac:dyDescent="0.2">
      <c r="A3" s="33"/>
      <c r="H3" s="33"/>
    </row>
    <row r="4" spans="1:21" x14ac:dyDescent="0.2">
      <c r="A4" s="33" t="s">
        <v>540</v>
      </c>
      <c r="B4" s="4"/>
      <c r="C4" s="4"/>
      <c r="D4" s="4"/>
      <c r="E4" s="4"/>
      <c r="F4" s="4"/>
      <c r="G4" s="4"/>
      <c r="H4" s="33" t="s">
        <v>540</v>
      </c>
    </row>
    <row r="5" spans="1:21" x14ac:dyDescent="0.2">
      <c r="A5" s="1" t="s">
        <v>541</v>
      </c>
      <c r="B5" s="4"/>
      <c r="C5" s="4"/>
      <c r="D5" s="4"/>
      <c r="E5" s="4"/>
      <c r="F5" s="4"/>
      <c r="G5" s="4"/>
      <c r="H5" s="34" t="s">
        <v>542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8" t="s">
        <v>25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8" t="s">
        <v>26</v>
      </c>
      <c r="B10" s="6"/>
      <c r="C10" s="6"/>
      <c r="D10" s="6"/>
    </row>
    <row r="11" spans="1:21" s="7" customFormat="1" ht="15" x14ac:dyDescent="0.25">
      <c r="A11" s="56" t="s">
        <v>27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7" customFormat="1" ht="12" x14ac:dyDescent="0.2">
      <c r="A12" s="57" t="s">
        <v>18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s="7" customFormat="1" ht="12" x14ac:dyDescent="0.2">
      <c r="A13" s="58" t="s">
        <v>28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spans="1:21" s="7" customFormat="1" ht="12" x14ac:dyDescent="0.2"/>
    <row r="15" spans="1:21" s="7" customFormat="1" ht="12" x14ac:dyDescent="0.2">
      <c r="G15" s="59" t="s">
        <v>16</v>
      </c>
      <c r="H15" s="60"/>
      <c r="I15" s="61"/>
      <c r="J15" s="59" t="s">
        <v>17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1"/>
    </row>
    <row r="16" spans="1:21" s="7" customFormat="1" x14ac:dyDescent="0.2">
      <c r="D16" s="5" t="s">
        <v>1</v>
      </c>
      <c r="G16" s="50">
        <f>77613/1000</f>
        <v>77.613</v>
      </c>
      <c r="H16" s="51"/>
      <c r="I16" s="9" t="s">
        <v>2</v>
      </c>
      <c r="J16" s="52">
        <f>546222/1000</f>
        <v>546.22199999999998</v>
      </c>
      <c r="K16" s="53"/>
      <c r="L16" s="10"/>
      <c r="M16" s="10"/>
      <c r="N16" s="10"/>
      <c r="O16" s="10"/>
      <c r="P16" s="10"/>
      <c r="Q16" s="10"/>
      <c r="R16" s="10"/>
      <c r="S16" s="10"/>
      <c r="T16" s="10"/>
      <c r="U16" s="9" t="s">
        <v>2</v>
      </c>
    </row>
    <row r="17" spans="1:26" s="7" customFormat="1" x14ac:dyDescent="0.2">
      <c r="D17" s="11" t="s">
        <v>19</v>
      </c>
      <c r="F17" s="12"/>
      <c r="G17" s="50">
        <f>0/1000</f>
        <v>0</v>
      </c>
      <c r="H17" s="51"/>
      <c r="I17" s="9" t="s">
        <v>2</v>
      </c>
      <c r="J17" s="52">
        <f>0/1000</f>
        <v>0</v>
      </c>
      <c r="K17" s="53"/>
      <c r="L17" s="10"/>
      <c r="M17" s="10"/>
      <c r="N17" s="10"/>
      <c r="O17" s="10"/>
      <c r="P17" s="10"/>
      <c r="Q17" s="10"/>
      <c r="R17" s="10"/>
      <c r="S17" s="10"/>
      <c r="T17" s="10"/>
      <c r="U17" s="9" t="s">
        <v>2</v>
      </c>
    </row>
    <row r="18" spans="1:26" s="7" customFormat="1" x14ac:dyDescent="0.2">
      <c r="D18" s="11" t="s">
        <v>20</v>
      </c>
      <c r="F18" s="12"/>
      <c r="G18" s="50">
        <f>411/1000</f>
        <v>0.41099999999999998</v>
      </c>
      <c r="H18" s="51"/>
      <c r="I18" s="9" t="s">
        <v>2</v>
      </c>
      <c r="J18" s="52">
        <f>4665/1000</f>
        <v>4.665</v>
      </c>
      <c r="K18" s="53"/>
      <c r="L18" s="10"/>
      <c r="M18" s="10"/>
      <c r="N18" s="10"/>
      <c r="O18" s="10"/>
      <c r="P18" s="10"/>
      <c r="Q18" s="10"/>
      <c r="R18" s="10"/>
      <c r="S18" s="10"/>
      <c r="T18" s="10"/>
      <c r="U18" s="9" t="s">
        <v>2</v>
      </c>
    </row>
    <row r="19" spans="1:26" s="7" customFormat="1" x14ac:dyDescent="0.2">
      <c r="D19" s="5" t="s">
        <v>3</v>
      </c>
      <c r="G19" s="50">
        <f>(V19+V20)/1000</f>
        <v>0.71084999999999998</v>
      </c>
      <c r="H19" s="51"/>
      <c r="I19" s="9" t="s">
        <v>4</v>
      </c>
      <c r="J19" s="52">
        <f>(W19+W20)/1000</f>
        <v>0.71084999999999998</v>
      </c>
      <c r="K19" s="53"/>
      <c r="L19" s="10"/>
      <c r="M19" s="10"/>
      <c r="N19" s="10"/>
      <c r="O19" s="10"/>
      <c r="P19" s="10"/>
      <c r="Q19" s="10"/>
      <c r="R19" s="10"/>
      <c r="S19" s="10"/>
      <c r="T19" s="10"/>
      <c r="U19" s="9" t="s">
        <v>4</v>
      </c>
      <c r="V19" s="13">
        <v>637.46</v>
      </c>
      <c r="W19" s="14">
        <v>637.46</v>
      </c>
      <c r="X19" s="27">
        <v>9207</v>
      </c>
      <c r="Y19" s="27">
        <v>10550</v>
      </c>
      <c r="Z19" s="27">
        <v>6074</v>
      </c>
    </row>
    <row r="20" spans="1:26" s="7" customFormat="1" x14ac:dyDescent="0.2">
      <c r="D20" s="5" t="s">
        <v>5</v>
      </c>
      <c r="G20" s="50">
        <f>9207/1000</f>
        <v>9.2070000000000007</v>
      </c>
      <c r="H20" s="51"/>
      <c r="I20" s="9" t="s">
        <v>2</v>
      </c>
      <c r="J20" s="52">
        <f>127620/1000</f>
        <v>127.62</v>
      </c>
      <c r="K20" s="53"/>
      <c r="L20" s="10"/>
      <c r="M20" s="10"/>
      <c r="N20" s="10"/>
      <c r="O20" s="10"/>
      <c r="P20" s="10"/>
      <c r="Q20" s="10"/>
      <c r="R20" s="10"/>
      <c r="S20" s="10"/>
      <c r="T20" s="10"/>
      <c r="U20" s="9" t="s">
        <v>2</v>
      </c>
      <c r="V20" s="13">
        <v>73.39</v>
      </c>
      <c r="W20" s="14">
        <v>73.39</v>
      </c>
      <c r="X20" s="28">
        <v>127620</v>
      </c>
      <c r="Y20" s="28">
        <v>112833</v>
      </c>
      <c r="Z20" s="28">
        <v>65010</v>
      </c>
    </row>
    <row r="21" spans="1:26" s="7" customFormat="1" ht="12" x14ac:dyDescent="0.2">
      <c r="F21" s="6"/>
      <c r="G21" s="15"/>
      <c r="H21" s="15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6"/>
    </row>
    <row r="22" spans="1:26" s="7" customFormat="1" ht="12" x14ac:dyDescent="0.2">
      <c r="B22" s="6"/>
      <c r="C22" s="6"/>
      <c r="D22" s="6"/>
      <c r="F22" s="12"/>
      <c r="G22" s="18"/>
      <c r="H22" s="18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19"/>
    </row>
    <row r="23" spans="1:26" s="7" customFormat="1" ht="12" x14ac:dyDescent="0.2">
      <c r="A23" s="35" t="s">
        <v>29</v>
      </c>
    </row>
    <row r="24" spans="1:26" s="7" customFormat="1" thickBot="1" x14ac:dyDescent="0.25">
      <c r="A24" s="21"/>
    </row>
    <row r="25" spans="1:26" s="23" customFormat="1" ht="27" customHeight="1" thickBot="1" x14ac:dyDescent="0.25">
      <c r="A25" s="62" t="s">
        <v>6</v>
      </c>
      <c r="B25" s="62" t="s">
        <v>7</v>
      </c>
      <c r="C25" s="62" t="s">
        <v>8</v>
      </c>
      <c r="D25" s="54" t="s">
        <v>9</v>
      </c>
      <c r="E25" s="54"/>
      <c r="F25" s="54"/>
      <c r="G25" s="54" t="s">
        <v>10</v>
      </c>
      <c r="H25" s="54"/>
      <c r="I25" s="54"/>
      <c r="J25" s="54" t="s">
        <v>11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6" s="23" customFormat="1" ht="22.5" customHeight="1" thickBot="1" x14ac:dyDescent="0.25">
      <c r="A26" s="62"/>
      <c r="B26" s="62"/>
      <c r="C26" s="62"/>
      <c r="D26" s="55" t="s">
        <v>0</v>
      </c>
      <c r="E26" s="22" t="s">
        <v>12</v>
      </c>
      <c r="F26" s="22" t="s">
        <v>13</v>
      </c>
      <c r="G26" s="55" t="s">
        <v>0</v>
      </c>
      <c r="H26" s="22" t="s">
        <v>12</v>
      </c>
      <c r="I26" s="22" t="s">
        <v>13</v>
      </c>
      <c r="J26" s="55" t="s">
        <v>0</v>
      </c>
      <c r="K26" s="22" t="s">
        <v>12</v>
      </c>
      <c r="L26" s="22"/>
      <c r="M26" s="22"/>
      <c r="N26" s="22"/>
      <c r="O26" s="22"/>
      <c r="P26" s="22"/>
      <c r="Q26" s="22"/>
      <c r="R26" s="22"/>
      <c r="S26" s="22"/>
      <c r="T26" s="22"/>
      <c r="U26" s="22" t="s">
        <v>13</v>
      </c>
    </row>
    <row r="27" spans="1:26" s="23" customFormat="1" ht="22.5" customHeight="1" thickBot="1" x14ac:dyDescent="0.25">
      <c r="A27" s="62"/>
      <c r="B27" s="62"/>
      <c r="C27" s="62"/>
      <c r="D27" s="55"/>
      <c r="E27" s="22" t="s">
        <v>14</v>
      </c>
      <c r="F27" s="22" t="s">
        <v>15</v>
      </c>
      <c r="G27" s="55"/>
      <c r="H27" s="22" t="s">
        <v>14</v>
      </c>
      <c r="I27" s="22" t="s">
        <v>15</v>
      </c>
      <c r="J27" s="55"/>
      <c r="K27" s="22" t="s">
        <v>14</v>
      </c>
      <c r="L27" s="22"/>
      <c r="M27" s="22"/>
      <c r="N27" s="22"/>
      <c r="O27" s="22"/>
      <c r="P27" s="22"/>
      <c r="Q27" s="22"/>
      <c r="R27" s="22"/>
      <c r="S27" s="22"/>
      <c r="T27" s="22"/>
      <c r="U27" s="22" t="s">
        <v>15</v>
      </c>
    </row>
    <row r="28" spans="1:26" s="6" customFormat="1" x14ac:dyDescent="0.2">
      <c r="A28" s="36">
        <v>1</v>
      </c>
      <c r="B28" s="36">
        <v>2</v>
      </c>
      <c r="C28" s="36">
        <v>3</v>
      </c>
      <c r="D28" s="37">
        <v>4</v>
      </c>
      <c r="E28" s="36">
        <v>5</v>
      </c>
      <c r="F28" s="36">
        <v>6</v>
      </c>
      <c r="G28" s="37">
        <v>7</v>
      </c>
      <c r="H28" s="36">
        <v>8</v>
      </c>
      <c r="I28" s="36">
        <v>9</v>
      </c>
      <c r="J28" s="37">
        <v>10</v>
      </c>
      <c r="K28" s="36">
        <v>11</v>
      </c>
      <c r="L28" s="36"/>
      <c r="M28" s="36"/>
      <c r="N28" s="36"/>
      <c r="O28" s="36"/>
      <c r="P28" s="36"/>
      <c r="Q28" s="36"/>
      <c r="R28" s="36"/>
      <c r="S28" s="36"/>
      <c r="T28" s="36"/>
      <c r="U28" s="36">
        <v>12</v>
      </c>
    </row>
    <row r="29" spans="1:26" s="24" customFormat="1" ht="21" customHeight="1" x14ac:dyDescent="0.2">
      <c r="A29" s="63" t="s">
        <v>30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</row>
    <row r="30" spans="1:26" s="24" customFormat="1" ht="60" x14ac:dyDescent="0.2">
      <c r="A30" s="38">
        <v>1</v>
      </c>
      <c r="B30" s="39" t="s">
        <v>31</v>
      </c>
      <c r="C30" s="40" t="s">
        <v>32</v>
      </c>
      <c r="D30" s="41">
        <v>2445.2800000000002</v>
      </c>
      <c r="E30" s="42">
        <v>2445.2800000000002</v>
      </c>
      <c r="F30" s="41"/>
      <c r="G30" s="41">
        <v>1110</v>
      </c>
      <c r="H30" s="41">
        <v>1110</v>
      </c>
      <c r="I30" s="41"/>
      <c r="J30" s="41">
        <v>15875</v>
      </c>
      <c r="K30" s="42">
        <v>15875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6" s="24" customFormat="1" ht="48" x14ac:dyDescent="0.2">
      <c r="A31" s="38">
        <v>2</v>
      </c>
      <c r="B31" s="39" t="s">
        <v>33</v>
      </c>
      <c r="C31" s="40" t="s">
        <v>34</v>
      </c>
      <c r="D31" s="41">
        <v>1431.41</v>
      </c>
      <c r="E31" s="42" t="s">
        <v>35</v>
      </c>
      <c r="F31" s="41" t="s">
        <v>36</v>
      </c>
      <c r="G31" s="41">
        <v>329</v>
      </c>
      <c r="H31" s="41" t="s">
        <v>37</v>
      </c>
      <c r="I31" s="41" t="s">
        <v>38</v>
      </c>
      <c r="J31" s="41">
        <v>1319</v>
      </c>
      <c r="K31" s="42" t="s">
        <v>39</v>
      </c>
      <c r="L31" s="42"/>
      <c r="M31" s="42"/>
      <c r="N31" s="42"/>
      <c r="O31" s="42"/>
      <c r="P31" s="42"/>
      <c r="Q31" s="42"/>
      <c r="R31" s="42"/>
      <c r="S31" s="42"/>
      <c r="T31" s="42"/>
      <c r="U31" s="42" t="s">
        <v>40</v>
      </c>
    </row>
    <row r="32" spans="1:26" s="24" customFormat="1" ht="96" x14ac:dyDescent="0.2">
      <c r="A32" s="38">
        <v>3</v>
      </c>
      <c r="B32" s="39" t="s">
        <v>41</v>
      </c>
      <c r="C32" s="40" t="s">
        <v>42</v>
      </c>
      <c r="D32" s="41">
        <v>921.46</v>
      </c>
      <c r="E32" s="42">
        <v>921.46</v>
      </c>
      <c r="F32" s="41"/>
      <c r="G32" s="41">
        <v>112</v>
      </c>
      <c r="H32" s="41">
        <v>112</v>
      </c>
      <c r="I32" s="41"/>
      <c r="J32" s="41">
        <v>1608</v>
      </c>
      <c r="K32" s="42">
        <v>1608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 s="24" customFormat="1" ht="48" x14ac:dyDescent="0.2">
      <c r="A33" s="38">
        <v>4</v>
      </c>
      <c r="B33" s="39" t="s">
        <v>43</v>
      </c>
      <c r="C33" s="40" t="s">
        <v>44</v>
      </c>
      <c r="D33" s="41">
        <v>117</v>
      </c>
      <c r="E33" s="42" t="s">
        <v>45</v>
      </c>
      <c r="F33" s="41"/>
      <c r="G33" s="41">
        <v>1570</v>
      </c>
      <c r="H33" s="41" t="s">
        <v>46</v>
      </c>
      <c r="I33" s="41"/>
      <c r="J33" s="41">
        <v>4926</v>
      </c>
      <c r="K33" s="42" t="s">
        <v>47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s="24" customFormat="1" ht="72" x14ac:dyDescent="0.2">
      <c r="A34" s="38">
        <v>5</v>
      </c>
      <c r="B34" s="39" t="s">
        <v>48</v>
      </c>
      <c r="C34" s="40" t="s">
        <v>49</v>
      </c>
      <c r="D34" s="41">
        <v>367.67</v>
      </c>
      <c r="E34" s="42"/>
      <c r="F34" s="41" t="s">
        <v>50</v>
      </c>
      <c r="G34" s="41">
        <v>11</v>
      </c>
      <c r="H34" s="41"/>
      <c r="I34" s="41" t="s">
        <v>51</v>
      </c>
      <c r="J34" s="41">
        <v>95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 t="s">
        <v>52</v>
      </c>
    </row>
    <row r="35" spans="1:21" s="24" customFormat="1" ht="48" x14ac:dyDescent="0.2">
      <c r="A35" s="38">
        <v>6</v>
      </c>
      <c r="B35" s="39" t="s">
        <v>53</v>
      </c>
      <c r="C35" s="40" t="s">
        <v>54</v>
      </c>
      <c r="D35" s="41">
        <v>334.97</v>
      </c>
      <c r="E35" s="42">
        <v>135.07</v>
      </c>
      <c r="F35" s="41" t="s">
        <v>55</v>
      </c>
      <c r="G35" s="41">
        <v>144</v>
      </c>
      <c r="H35" s="41">
        <v>58</v>
      </c>
      <c r="I35" s="41" t="s">
        <v>56</v>
      </c>
      <c r="J35" s="41">
        <v>1445</v>
      </c>
      <c r="K35" s="42">
        <v>833</v>
      </c>
      <c r="L35" s="42"/>
      <c r="M35" s="42"/>
      <c r="N35" s="42"/>
      <c r="O35" s="42"/>
      <c r="P35" s="42"/>
      <c r="Q35" s="42"/>
      <c r="R35" s="42"/>
      <c r="S35" s="42"/>
      <c r="T35" s="42"/>
      <c r="U35" s="42" t="s">
        <v>57</v>
      </c>
    </row>
    <row r="36" spans="1:21" s="24" customFormat="1" ht="60" x14ac:dyDescent="0.2">
      <c r="A36" s="38">
        <v>7</v>
      </c>
      <c r="B36" s="39" t="s">
        <v>58</v>
      </c>
      <c r="C36" s="40" t="s">
        <v>59</v>
      </c>
      <c r="D36" s="41">
        <v>4.9800000000000004</v>
      </c>
      <c r="E36" s="42"/>
      <c r="F36" s="41">
        <v>4.9800000000000004</v>
      </c>
      <c r="G36" s="41">
        <v>261</v>
      </c>
      <c r="H36" s="41"/>
      <c r="I36" s="41">
        <v>261</v>
      </c>
      <c r="J36" s="41">
        <v>1971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>
        <v>1971</v>
      </c>
    </row>
    <row r="37" spans="1:21" s="24" customFormat="1" ht="36" x14ac:dyDescent="0.2">
      <c r="A37" s="38">
        <v>8</v>
      </c>
      <c r="B37" s="39" t="s">
        <v>60</v>
      </c>
      <c r="C37" s="40" t="s">
        <v>61</v>
      </c>
      <c r="D37" s="41">
        <v>398.5</v>
      </c>
      <c r="E37" s="42" t="s">
        <v>62</v>
      </c>
      <c r="F37" s="41" t="s">
        <v>63</v>
      </c>
      <c r="G37" s="41">
        <v>12</v>
      </c>
      <c r="H37" s="41">
        <v>1</v>
      </c>
      <c r="I37" s="41" t="s">
        <v>51</v>
      </c>
      <c r="J37" s="41">
        <v>105</v>
      </c>
      <c r="K37" s="42" t="s">
        <v>64</v>
      </c>
      <c r="L37" s="42"/>
      <c r="M37" s="42"/>
      <c r="N37" s="42"/>
      <c r="O37" s="42"/>
      <c r="P37" s="42"/>
      <c r="Q37" s="42"/>
      <c r="R37" s="42"/>
      <c r="S37" s="42"/>
      <c r="T37" s="42"/>
      <c r="U37" s="42" t="s">
        <v>65</v>
      </c>
    </row>
    <row r="38" spans="1:21" s="24" customFormat="1" ht="72" x14ac:dyDescent="0.2">
      <c r="A38" s="38">
        <v>9</v>
      </c>
      <c r="B38" s="39" t="s">
        <v>66</v>
      </c>
      <c r="C38" s="40" t="s">
        <v>59</v>
      </c>
      <c r="D38" s="41">
        <v>8.33</v>
      </c>
      <c r="E38" s="42"/>
      <c r="F38" s="41">
        <v>8.33</v>
      </c>
      <c r="G38" s="41">
        <v>436</v>
      </c>
      <c r="H38" s="41"/>
      <c r="I38" s="41">
        <v>436</v>
      </c>
      <c r="J38" s="41">
        <v>2049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>
        <v>2049</v>
      </c>
    </row>
    <row r="39" spans="1:21" s="24" customFormat="1" ht="60" x14ac:dyDescent="0.2">
      <c r="A39" s="38">
        <v>10</v>
      </c>
      <c r="B39" s="39" t="s">
        <v>67</v>
      </c>
      <c r="C39" s="40" t="s">
        <v>68</v>
      </c>
      <c r="D39" s="41">
        <v>467.82</v>
      </c>
      <c r="E39" s="42" t="s">
        <v>69</v>
      </c>
      <c r="F39" s="41" t="s">
        <v>70</v>
      </c>
      <c r="G39" s="41">
        <v>107</v>
      </c>
      <c r="H39" s="41" t="s">
        <v>71</v>
      </c>
      <c r="I39" s="41" t="s">
        <v>72</v>
      </c>
      <c r="J39" s="41">
        <v>1216</v>
      </c>
      <c r="K39" s="42" t="s">
        <v>73</v>
      </c>
      <c r="L39" s="42"/>
      <c r="M39" s="42"/>
      <c r="N39" s="42"/>
      <c r="O39" s="42"/>
      <c r="P39" s="42"/>
      <c r="Q39" s="42"/>
      <c r="R39" s="42"/>
      <c r="S39" s="42"/>
      <c r="T39" s="42"/>
      <c r="U39" s="42" t="s">
        <v>74</v>
      </c>
    </row>
    <row r="40" spans="1:21" s="24" customFormat="1" ht="36" x14ac:dyDescent="0.2">
      <c r="A40" s="38">
        <v>11</v>
      </c>
      <c r="B40" s="39" t="s">
        <v>75</v>
      </c>
      <c r="C40" s="40" t="s">
        <v>76</v>
      </c>
      <c r="D40" s="41">
        <v>66</v>
      </c>
      <c r="E40" s="42" t="s">
        <v>77</v>
      </c>
      <c r="F40" s="41"/>
      <c r="G40" s="41">
        <v>67</v>
      </c>
      <c r="H40" s="41" t="s">
        <v>78</v>
      </c>
      <c r="I40" s="41"/>
      <c r="J40" s="41">
        <v>397</v>
      </c>
      <c r="K40" s="42" t="s">
        <v>79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s="24" customFormat="1" ht="36" x14ac:dyDescent="0.2">
      <c r="A41" s="38">
        <v>12</v>
      </c>
      <c r="B41" s="39" t="s">
        <v>80</v>
      </c>
      <c r="C41" s="40" t="s">
        <v>81</v>
      </c>
      <c r="D41" s="41">
        <v>1232.94</v>
      </c>
      <c r="E41" s="42" t="s">
        <v>82</v>
      </c>
      <c r="F41" s="41"/>
      <c r="G41" s="41">
        <v>25</v>
      </c>
      <c r="H41" s="41" t="s">
        <v>83</v>
      </c>
      <c r="I41" s="41"/>
      <c r="J41" s="41">
        <v>285</v>
      </c>
      <c r="K41" s="42" t="s">
        <v>84</v>
      </c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s="24" customFormat="1" ht="36" x14ac:dyDescent="0.2">
      <c r="A42" s="38">
        <v>13</v>
      </c>
      <c r="B42" s="39" t="s">
        <v>85</v>
      </c>
      <c r="C42" s="40">
        <v>2</v>
      </c>
      <c r="D42" s="41">
        <v>99.9</v>
      </c>
      <c r="E42" s="42" t="s">
        <v>86</v>
      </c>
      <c r="F42" s="41"/>
      <c r="G42" s="41">
        <v>200</v>
      </c>
      <c r="H42" s="41" t="s">
        <v>87</v>
      </c>
      <c r="I42" s="41"/>
      <c r="J42" s="41">
        <v>637</v>
      </c>
      <c r="K42" s="42" t="s">
        <v>88</v>
      </c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s="24" customFormat="1" ht="17.850000000000001" customHeight="1" x14ac:dyDescent="0.2">
      <c r="A43" s="65" t="s">
        <v>89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</row>
    <row r="44" spans="1:21" s="24" customFormat="1" ht="60" x14ac:dyDescent="0.2">
      <c r="A44" s="38">
        <v>14</v>
      </c>
      <c r="B44" s="39" t="s">
        <v>90</v>
      </c>
      <c r="C44" s="40" t="s">
        <v>91</v>
      </c>
      <c r="D44" s="41">
        <v>1518.44</v>
      </c>
      <c r="E44" s="42">
        <v>1518.44</v>
      </c>
      <c r="F44" s="41"/>
      <c r="G44" s="41">
        <v>238</v>
      </c>
      <c r="H44" s="41">
        <v>238</v>
      </c>
      <c r="I44" s="41"/>
      <c r="J44" s="41">
        <v>3405</v>
      </c>
      <c r="K44" s="42">
        <v>3405</v>
      </c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s="24" customFormat="1" ht="60" x14ac:dyDescent="0.2">
      <c r="A45" s="38">
        <v>15</v>
      </c>
      <c r="B45" s="39" t="s">
        <v>92</v>
      </c>
      <c r="C45" s="40" t="s">
        <v>93</v>
      </c>
      <c r="D45" s="41">
        <v>2426.1799999999998</v>
      </c>
      <c r="E45" s="42">
        <v>149.87</v>
      </c>
      <c r="F45" s="41" t="s">
        <v>94</v>
      </c>
      <c r="G45" s="41">
        <v>121</v>
      </c>
      <c r="H45" s="41">
        <v>7</v>
      </c>
      <c r="I45" s="41" t="s">
        <v>95</v>
      </c>
      <c r="J45" s="41">
        <v>899</v>
      </c>
      <c r="K45" s="42">
        <v>107</v>
      </c>
      <c r="L45" s="42"/>
      <c r="M45" s="42"/>
      <c r="N45" s="42"/>
      <c r="O45" s="42"/>
      <c r="P45" s="42"/>
      <c r="Q45" s="42"/>
      <c r="R45" s="42"/>
      <c r="S45" s="42"/>
      <c r="T45" s="42"/>
      <c r="U45" s="42" t="s">
        <v>96</v>
      </c>
    </row>
    <row r="46" spans="1:21" s="24" customFormat="1" ht="48" x14ac:dyDescent="0.2">
      <c r="A46" s="38">
        <v>16</v>
      </c>
      <c r="B46" s="39" t="s">
        <v>97</v>
      </c>
      <c r="C46" s="40" t="s">
        <v>98</v>
      </c>
      <c r="D46" s="41">
        <v>13567.92</v>
      </c>
      <c r="E46" s="42" t="s">
        <v>99</v>
      </c>
      <c r="F46" s="41" t="s">
        <v>100</v>
      </c>
      <c r="G46" s="41">
        <v>576</v>
      </c>
      <c r="H46" s="41" t="s">
        <v>101</v>
      </c>
      <c r="I46" s="41" t="s">
        <v>102</v>
      </c>
      <c r="J46" s="41">
        <v>5276</v>
      </c>
      <c r="K46" s="42" t="s">
        <v>103</v>
      </c>
      <c r="L46" s="42"/>
      <c r="M46" s="42"/>
      <c r="N46" s="42"/>
      <c r="O46" s="42"/>
      <c r="P46" s="42"/>
      <c r="Q46" s="42"/>
      <c r="R46" s="42"/>
      <c r="S46" s="42"/>
      <c r="T46" s="42"/>
      <c r="U46" s="42" t="s">
        <v>104</v>
      </c>
    </row>
    <row r="47" spans="1:21" s="24" customFormat="1" ht="36" x14ac:dyDescent="0.2">
      <c r="A47" s="38">
        <v>17</v>
      </c>
      <c r="B47" s="39" t="s">
        <v>105</v>
      </c>
      <c r="C47" s="40" t="s">
        <v>106</v>
      </c>
      <c r="D47" s="41">
        <v>592</v>
      </c>
      <c r="E47" s="42" t="s">
        <v>107</v>
      </c>
      <c r="F47" s="41"/>
      <c r="G47" s="41">
        <v>2549</v>
      </c>
      <c r="H47" s="41" t="s">
        <v>108</v>
      </c>
      <c r="I47" s="41"/>
      <c r="J47" s="41">
        <v>12698</v>
      </c>
      <c r="K47" s="42" t="s">
        <v>109</v>
      </c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s="24" customFormat="1" ht="60" x14ac:dyDescent="0.2">
      <c r="A48" s="38">
        <v>18</v>
      </c>
      <c r="B48" s="39" t="s">
        <v>110</v>
      </c>
      <c r="C48" s="40" t="s">
        <v>111</v>
      </c>
      <c r="D48" s="41">
        <v>921.46</v>
      </c>
      <c r="E48" s="42">
        <v>921.46</v>
      </c>
      <c r="F48" s="41"/>
      <c r="G48" s="41">
        <v>116</v>
      </c>
      <c r="H48" s="41">
        <v>116</v>
      </c>
      <c r="I48" s="41"/>
      <c r="J48" s="41">
        <v>1666</v>
      </c>
      <c r="K48" s="42">
        <v>1666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s="24" customFormat="1" ht="48" x14ac:dyDescent="0.2">
      <c r="A49" s="38">
        <v>19</v>
      </c>
      <c r="B49" s="39" t="s">
        <v>43</v>
      </c>
      <c r="C49" s="40" t="s">
        <v>112</v>
      </c>
      <c r="D49" s="41">
        <v>117</v>
      </c>
      <c r="E49" s="42" t="s">
        <v>45</v>
      </c>
      <c r="F49" s="41"/>
      <c r="G49" s="41">
        <v>1627</v>
      </c>
      <c r="H49" s="41" t="s">
        <v>113</v>
      </c>
      <c r="I49" s="41"/>
      <c r="J49" s="41">
        <v>5104</v>
      </c>
      <c r="K49" s="42" t="s">
        <v>114</v>
      </c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s="24" customFormat="1" ht="48" x14ac:dyDescent="0.2">
      <c r="A50" s="38">
        <v>20</v>
      </c>
      <c r="B50" s="39" t="s">
        <v>53</v>
      </c>
      <c r="C50" s="40" t="s">
        <v>111</v>
      </c>
      <c r="D50" s="41">
        <v>334.97</v>
      </c>
      <c r="E50" s="42">
        <v>135.07</v>
      </c>
      <c r="F50" s="41" t="s">
        <v>55</v>
      </c>
      <c r="G50" s="41">
        <v>42</v>
      </c>
      <c r="H50" s="41">
        <v>17</v>
      </c>
      <c r="I50" s="41" t="s">
        <v>115</v>
      </c>
      <c r="J50" s="41">
        <v>424</v>
      </c>
      <c r="K50" s="42">
        <v>245</v>
      </c>
      <c r="L50" s="42"/>
      <c r="M50" s="42"/>
      <c r="N50" s="42"/>
      <c r="O50" s="42"/>
      <c r="P50" s="42"/>
      <c r="Q50" s="42"/>
      <c r="R50" s="42"/>
      <c r="S50" s="42"/>
      <c r="T50" s="42"/>
      <c r="U50" s="42" t="s">
        <v>116</v>
      </c>
    </row>
    <row r="51" spans="1:21" s="24" customFormat="1" ht="72" x14ac:dyDescent="0.2">
      <c r="A51" s="38">
        <v>21</v>
      </c>
      <c r="B51" s="39" t="s">
        <v>117</v>
      </c>
      <c r="C51" s="40" t="s">
        <v>118</v>
      </c>
      <c r="D51" s="41">
        <v>549.95000000000005</v>
      </c>
      <c r="E51" s="42" t="s">
        <v>119</v>
      </c>
      <c r="F51" s="41" t="s">
        <v>120</v>
      </c>
      <c r="G51" s="41">
        <v>91</v>
      </c>
      <c r="H51" s="41" t="s">
        <v>121</v>
      </c>
      <c r="I51" s="41" t="s">
        <v>122</v>
      </c>
      <c r="J51" s="41">
        <v>661</v>
      </c>
      <c r="K51" s="42" t="s">
        <v>123</v>
      </c>
      <c r="L51" s="42"/>
      <c r="M51" s="42"/>
      <c r="N51" s="42"/>
      <c r="O51" s="42"/>
      <c r="P51" s="42"/>
      <c r="Q51" s="42"/>
      <c r="R51" s="42"/>
      <c r="S51" s="42"/>
      <c r="T51" s="42"/>
      <c r="U51" s="42" t="s">
        <v>124</v>
      </c>
    </row>
    <row r="52" spans="1:21" s="24" customFormat="1" ht="72" x14ac:dyDescent="0.2">
      <c r="A52" s="38">
        <v>22</v>
      </c>
      <c r="B52" s="39" t="s">
        <v>125</v>
      </c>
      <c r="C52" s="40" t="s">
        <v>118</v>
      </c>
      <c r="D52" s="41">
        <v>12870</v>
      </c>
      <c r="E52" s="42" t="s">
        <v>126</v>
      </c>
      <c r="F52" s="41"/>
      <c r="G52" s="41">
        <v>2130</v>
      </c>
      <c r="H52" s="41" t="s">
        <v>127</v>
      </c>
      <c r="I52" s="41"/>
      <c r="J52" s="41">
        <v>10873</v>
      </c>
      <c r="K52" s="42" t="s">
        <v>128</v>
      </c>
      <c r="L52" s="42"/>
      <c r="M52" s="42"/>
      <c r="N52" s="42"/>
      <c r="O52" s="42"/>
      <c r="P52" s="42"/>
      <c r="Q52" s="42"/>
      <c r="R52" s="42"/>
      <c r="S52" s="42"/>
      <c r="T52" s="42"/>
      <c r="U52" s="42"/>
    </row>
    <row r="53" spans="1:21" s="24" customFormat="1" ht="72" x14ac:dyDescent="0.2">
      <c r="A53" s="38">
        <v>23</v>
      </c>
      <c r="B53" s="39" t="s">
        <v>129</v>
      </c>
      <c r="C53" s="40" t="s">
        <v>130</v>
      </c>
      <c r="D53" s="41">
        <v>331.98</v>
      </c>
      <c r="E53" s="42" t="s">
        <v>131</v>
      </c>
      <c r="F53" s="41" t="s">
        <v>132</v>
      </c>
      <c r="G53" s="41">
        <v>35</v>
      </c>
      <c r="H53" s="41" t="s">
        <v>133</v>
      </c>
      <c r="I53" s="41">
        <v>1</v>
      </c>
      <c r="J53" s="41">
        <v>194</v>
      </c>
      <c r="K53" s="42" t="s">
        <v>134</v>
      </c>
      <c r="L53" s="42"/>
      <c r="M53" s="42"/>
      <c r="N53" s="42"/>
      <c r="O53" s="42"/>
      <c r="P53" s="42"/>
      <c r="Q53" s="42"/>
      <c r="R53" s="42"/>
      <c r="S53" s="42"/>
      <c r="T53" s="42"/>
      <c r="U53" s="42">
        <v>5</v>
      </c>
    </row>
    <row r="54" spans="1:21" s="24" customFormat="1" ht="72" x14ac:dyDescent="0.2">
      <c r="A54" s="43">
        <v>24</v>
      </c>
      <c r="B54" s="44" t="s">
        <v>135</v>
      </c>
      <c r="C54" s="45" t="s">
        <v>130</v>
      </c>
      <c r="D54" s="46">
        <v>439.21</v>
      </c>
      <c r="E54" s="47" t="s">
        <v>136</v>
      </c>
      <c r="F54" s="46" t="s">
        <v>137</v>
      </c>
      <c r="G54" s="46">
        <v>46</v>
      </c>
      <c r="H54" s="46" t="s">
        <v>138</v>
      </c>
      <c r="I54" s="46">
        <v>1</v>
      </c>
      <c r="J54" s="46">
        <v>198</v>
      </c>
      <c r="K54" s="47" t="s">
        <v>139</v>
      </c>
      <c r="L54" s="47"/>
      <c r="M54" s="47"/>
      <c r="N54" s="47"/>
      <c r="O54" s="47"/>
      <c r="P54" s="47"/>
      <c r="Q54" s="47"/>
      <c r="R54" s="47"/>
      <c r="S54" s="47"/>
      <c r="T54" s="47"/>
      <c r="U54" s="47">
        <v>3</v>
      </c>
    </row>
    <row r="55" spans="1:21" s="24" customFormat="1" ht="21" customHeight="1" x14ac:dyDescent="0.2">
      <c r="A55" s="63" t="s">
        <v>140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</row>
    <row r="56" spans="1:21" s="24" customFormat="1" ht="17.850000000000001" customHeight="1" x14ac:dyDescent="0.2">
      <c r="A56" s="65" t="s">
        <v>141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</row>
    <row r="57" spans="1:21" s="24" customFormat="1" ht="60" x14ac:dyDescent="0.2">
      <c r="A57" s="38">
        <v>25</v>
      </c>
      <c r="B57" s="39" t="s">
        <v>142</v>
      </c>
      <c r="C57" s="40">
        <v>2</v>
      </c>
      <c r="D57" s="41">
        <v>212.58</v>
      </c>
      <c r="E57" s="42" t="s">
        <v>143</v>
      </c>
      <c r="F57" s="41">
        <v>15.14</v>
      </c>
      <c r="G57" s="41">
        <v>425</v>
      </c>
      <c r="H57" s="41" t="s">
        <v>144</v>
      </c>
      <c r="I57" s="41">
        <v>30</v>
      </c>
      <c r="J57" s="41">
        <v>1295</v>
      </c>
      <c r="K57" s="42" t="s">
        <v>145</v>
      </c>
      <c r="L57" s="42"/>
      <c r="M57" s="42"/>
      <c r="N57" s="42"/>
      <c r="O57" s="42"/>
      <c r="P57" s="42"/>
      <c r="Q57" s="42"/>
      <c r="R57" s="42"/>
      <c r="S57" s="42"/>
      <c r="T57" s="42"/>
      <c r="U57" s="42">
        <v>95</v>
      </c>
    </row>
    <row r="58" spans="1:21" s="24" customFormat="1" ht="36" x14ac:dyDescent="0.2">
      <c r="A58" s="38">
        <v>26</v>
      </c>
      <c r="B58" s="39" t="s">
        <v>146</v>
      </c>
      <c r="C58" s="40">
        <v>2</v>
      </c>
      <c r="D58" s="41">
        <v>701.87</v>
      </c>
      <c r="E58" s="42" t="s">
        <v>147</v>
      </c>
      <c r="F58" s="41"/>
      <c r="G58" s="41">
        <v>1404</v>
      </c>
      <c r="H58" s="41" t="s">
        <v>148</v>
      </c>
      <c r="I58" s="41"/>
      <c r="J58" s="41">
        <v>9195</v>
      </c>
      <c r="K58" s="42" t="s">
        <v>149</v>
      </c>
      <c r="L58" s="42"/>
      <c r="M58" s="42"/>
      <c r="N58" s="42"/>
      <c r="O58" s="42"/>
      <c r="P58" s="42"/>
      <c r="Q58" s="42"/>
      <c r="R58" s="42"/>
      <c r="S58" s="42"/>
      <c r="T58" s="42"/>
      <c r="U58" s="42"/>
    </row>
    <row r="59" spans="1:21" s="24" customFormat="1" ht="17.850000000000001" customHeight="1" x14ac:dyDescent="0.2">
      <c r="A59" s="65" t="s">
        <v>150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</row>
    <row r="60" spans="1:21" s="24" customFormat="1" ht="60" x14ac:dyDescent="0.2">
      <c r="A60" s="38">
        <v>27</v>
      </c>
      <c r="B60" s="39" t="s">
        <v>151</v>
      </c>
      <c r="C60" s="40" t="s">
        <v>152</v>
      </c>
      <c r="D60" s="41">
        <v>11.42</v>
      </c>
      <c r="E60" s="42">
        <v>11.42</v>
      </c>
      <c r="F60" s="41"/>
      <c r="G60" s="41">
        <v>1</v>
      </c>
      <c r="H60" s="41">
        <v>1</v>
      </c>
      <c r="I60" s="41"/>
      <c r="J60" s="41">
        <v>20</v>
      </c>
      <c r="K60" s="42">
        <v>20</v>
      </c>
      <c r="L60" s="42"/>
      <c r="M60" s="42"/>
      <c r="N60" s="42"/>
      <c r="O60" s="42"/>
      <c r="P60" s="42"/>
      <c r="Q60" s="42"/>
      <c r="R60" s="42"/>
      <c r="S60" s="42"/>
      <c r="T60" s="42"/>
      <c r="U60" s="42"/>
    </row>
    <row r="61" spans="1:21" s="24" customFormat="1" ht="72" x14ac:dyDescent="0.2">
      <c r="A61" s="38">
        <v>28</v>
      </c>
      <c r="B61" s="39" t="s">
        <v>153</v>
      </c>
      <c r="C61" s="40" t="s">
        <v>154</v>
      </c>
      <c r="D61" s="41">
        <v>30.52</v>
      </c>
      <c r="E61" s="42" t="s">
        <v>155</v>
      </c>
      <c r="F61" s="41"/>
      <c r="G61" s="41">
        <v>374</v>
      </c>
      <c r="H61" s="41" t="s">
        <v>156</v>
      </c>
      <c r="I61" s="41"/>
      <c r="J61" s="41">
        <v>1724</v>
      </c>
      <c r="K61" s="42" t="s">
        <v>157</v>
      </c>
      <c r="L61" s="42"/>
      <c r="M61" s="42"/>
      <c r="N61" s="42"/>
      <c r="O61" s="42"/>
      <c r="P61" s="42"/>
      <c r="Q61" s="42"/>
      <c r="R61" s="42"/>
      <c r="S61" s="42"/>
      <c r="T61" s="42"/>
      <c r="U61" s="42"/>
    </row>
    <row r="62" spans="1:21" s="24" customFormat="1" ht="120" x14ac:dyDescent="0.2">
      <c r="A62" s="38">
        <v>29</v>
      </c>
      <c r="B62" s="39" t="s">
        <v>158</v>
      </c>
      <c r="C62" s="40" t="s">
        <v>159</v>
      </c>
      <c r="D62" s="41">
        <v>504.31</v>
      </c>
      <c r="E62" s="42" t="s">
        <v>160</v>
      </c>
      <c r="F62" s="41" t="s">
        <v>161</v>
      </c>
      <c r="G62" s="41">
        <v>10</v>
      </c>
      <c r="H62" s="41">
        <v>2</v>
      </c>
      <c r="I62" s="41" t="s">
        <v>162</v>
      </c>
      <c r="J62" s="41">
        <v>72</v>
      </c>
      <c r="K62" s="42">
        <v>26</v>
      </c>
      <c r="L62" s="42"/>
      <c r="M62" s="42"/>
      <c r="N62" s="42"/>
      <c r="O62" s="42"/>
      <c r="P62" s="42"/>
      <c r="Q62" s="42"/>
      <c r="R62" s="42"/>
      <c r="S62" s="42"/>
      <c r="T62" s="42"/>
      <c r="U62" s="42" t="s">
        <v>163</v>
      </c>
    </row>
    <row r="63" spans="1:21" s="24" customFormat="1" ht="36" x14ac:dyDescent="0.2">
      <c r="A63" s="38">
        <v>30</v>
      </c>
      <c r="B63" s="39" t="s">
        <v>164</v>
      </c>
      <c r="C63" s="40">
        <v>20.399999999999999</v>
      </c>
      <c r="D63" s="41">
        <v>0.3</v>
      </c>
      <c r="E63" s="42" t="s">
        <v>165</v>
      </c>
      <c r="F63" s="41"/>
      <c r="G63" s="41">
        <v>6</v>
      </c>
      <c r="H63" s="41" t="s">
        <v>166</v>
      </c>
      <c r="I63" s="41"/>
      <c r="J63" s="41">
        <v>28</v>
      </c>
      <c r="K63" s="42" t="s">
        <v>167</v>
      </c>
      <c r="L63" s="42"/>
      <c r="M63" s="42"/>
      <c r="N63" s="42"/>
      <c r="O63" s="42"/>
      <c r="P63" s="42"/>
      <c r="Q63" s="42"/>
      <c r="R63" s="42"/>
      <c r="S63" s="42"/>
      <c r="T63" s="42"/>
      <c r="U63" s="42"/>
    </row>
    <row r="64" spans="1:21" s="24" customFormat="1" ht="17.850000000000001" customHeight="1" x14ac:dyDescent="0.2">
      <c r="A64" s="65" t="s">
        <v>168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</row>
    <row r="65" spans="1:21" s="24" customFormat="1" ht="60" x14ac:dyDescent="0.2">
      <c r="A65" s="38">
        <v>31</v>
      </c>
      <c r="B65" s="39" t="s">
        <v>169</v>
      </c>
      <c r="C65" s="40" t="s">
        <v>170</v>
      </c>
      <c r="D65" s="41">
        <v>9108.2800000000007</v>
      </c>
      <c r="E65" s="42" t="s">
        <v>171</v>
      </c>
      <c r="F65" s="41" t="s">
        <v>172</v>
      </c>
      <c r="G65" s="41">
        <v>16</v>
      </c>
      <c r="H65" s="41" t="s">
        <v>162</v>
      </c>
      <c r="I65" s="41" t="s">
        <v>173</v>
      </c>
      <c r="J65" s="41">
        <v>172</v>
      </c>
      <c r="K65" s="42" t="s">
        <v>174</v>
      </c>
      <c r="L65" s="42"/>
      <c r="M65" s="42"/>
      <c r="N65" s="42"/>
      <c r="O65" s="42"/>
      <c r="P65" s="42"/>
      <c r="Q65" s="42"/>
      <c r="R65" s="42"/>
      <c r="S65" s="42"/>
      <c r="T65" s="42"/>
      <c r="U65" s="42" t="s">
        <v>175</v>
      </c>
    </row>
    <row r="66" spans="1:21" s="24" customFormat="1" ht="84" x14ac:dyDescent="0.2">
      <c r="A66" s="38">
        <v>32</v>
      </c>
      <c r="B66" s="39" t="s">
        <v>176</v>
      </c>
      <c r="C66" s="40" t="s">
        <v>177</v>
      </c>
      <c r="D66" s="41">
        <v>48.2</v>
      </c>
      <c r="E66" s="42" t="s">
        <v>178</v>
      </c>
      <c r="F66" s="41"/>
      <c r="G66" s="41">
        <v>87</v>
      </c>
      <c r="H66" s="41" t="s">
        <v>179</v>
      </c>
      <c r="I66" s="41"/>
      <c r="J66" s="41">
        <v>551</v>
      </c>
      <c r="K66" s="42" t="s">
        <v>180</v>
      </c>
      <c r="L66" s="42"/>
      <c r="M66" s="42"/>
      <c r="N66" s="42"/>
      <c r="O66" s="42"/>
      <c r="P66" s="42"/>
      <c r="Q66" s="42"/>
      <c r="R66" s="42"/>
      <c r="S66" s="42"/>
      <c r="T66" s="42"/>
      <c r="U66" s="42"/>
    </row>
    <row r="67" spans="1:21" s="24" customFormat="1" ht="48" x14ac:dyDescent="0.2">
      <c r="A67" s="38">
        <v>33</v>
      </c>
      <c r="B67" s="39" t="s">
        <v>181</v>
      </c>
      <c r="C67" s="40" t="s">
        <v>182</v>
      </c>
      <c r="D67" s="41">
        <v>2182.5500000000002</v>
      </c>
      <c r="E67" s="42" t="s">
        <v>183</v>
      </c>
      <c r="F67" s="41">
        <v>45.19</v>
      </c>
      <c r="G67" s="41">
        <v>39</v>
      </c>
      <c r="H67" s="41" t="s">
        <v>184</v>
      </c>
      <c r="I67" s="41">
        <v>1</v>
      </c>
      <c r="J67" s="41">
        <v>385</v>
      </c>
      <c r="K67" s="42" t="s">
        <v>185</v>
      </c>
      <c r="L67" s="42"/>
      <c r="M67" s="42"/>
      <c r="N67" s="42"/>
      <c r="O67" s="42"/>
      <c r="P67" s="42"/>
      <c r="Q67" s="42"/>
      <c r="R67" s="42"/>
      <c r="S67" s="42"/>
      <c r="T67" s="42"/>
      <c r="U67" s="42">
        <v>4</v>
      </c>
    </row>
    <row r="68" spans="1:21" s="24" customFormat="1" ht="72" x14ac:dyDescent="0.2">
      <c r="A68" s="38">
        <v>34</v>
      </c>
      <c r="B68" s="39" t="s">
        <v>186</v>
      </c>
      <c r="C68" s="40" t="s">
        <v>187</v>
      </c>
      <c r="D68" s="41">
        <v>292.24</v>
      </c>
      <c r="E68" s="42" t="s">
        <v>188</v>
      </c>
      <c r="F68" s="41" t="s">
        <v>189</v>
      </c>
      <c r="G68" s="41">
        <v>147</v>
      </c>
      <c r="H68" s="41" t="s">
        <v>190</v>
      </c>
      <c r="I68" s="41" t="s">
        <v>191</v>
      </c>
      <c r="J68" s="41">
        <v>730</v>
      </c>
      <c r="K68" s="42" t="s">
        <v>192</v>
      </c>
      <c r="L68" s="42"/>
      <c r="M68" s="42"/>
      <c r="N68" s="42"/>
      <c r="O68" s="42"/>
      <c r="P68" s="42"/>
      <c r="Q68" s="42"/>
      <c r="R68" s="42"/>
      <c r="S68" s="42"/>
      <c r="T68" s="42"/>
      <c r="U68" s="42" t="s">
        <v>193</v>
      </c>
    </row>
    <row r="69" spans="1:21" s="24" customFormat="1" ht="48" x14ac:dyDescent="0.2">
      <c r="A69" s="43">
        <v>35</v>
      </c>
      <c r="B69" s="44" t="s">
        <v>194</v>
      </c>
      <c r="C69" s="45">
        <v>2</v>
      </c>
      <c r="D69" s="46">
        <v>249.81</v>
      </c>
      <c r="E69" s="47" t="s">
        <v>195</v>
      </c>
      <c r="F69" s="46">
        <v>57.48</v>
      </c>
      <c r="G69" s="46">
        <v>500</v>
      </c>
      <c r="H69" s="46" t="s">
        <v>196</v>
      </c>
      <c r="I69" s="46">
        <v>115</v>
      </c>
      <c r="J69" s="46">
        <v>2902</v>
      </c>
      <c r="K69" s="47" t="s">
        <v>197</v>
      </c>
      <c r="L69" s="47"/>
      <c r="M69" s="47"/>
      <c r="N69" s="47"/>
      <c r="O69" s="47"/>
      <c r="P69" s="47"/>
      <c r="Q69" s="47"/>
      <c r="R69" s="47"/>
      <c r="S69" s="47"/>
      <c r="T69" s="47"/>
      <c r="U69" s="47">
        <v>412</v>
      </c>
    </row>
    <row r="70" spans="1:21" s="24" customFormat="1" ht="21" customHeight="1" x14ac:dyDescent="0.2">
      <c r="A70" s="63" t="s">
        <v>198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</row>
    <row r="71" spans="1:21" s="24" customFormat="1" ht="48" x14ac:dyDescent="0.2">
      <c r="A71" s="38">
        <v>36</v>
      </c>
      <c r="B71" s="39" t="s">
        <v>199</v>
      </c>
      <c r="C71" s="40">
        <v>1</v>
      </c>
      <c r="D71" s="41">
        <v>1595.71</v>
      </c>
      <c r="E71" s="42">
        <v>337.21</v>
      </c>
      <c r="F71" s="41" t="s">
        <v>200</v>
      </c>
      <c r="G71" s="41">
        <v>1596</v>
      </c>
      <c r="H71" s="41">
        <v>337</v>
      </c>
      <c r="I71" s="41" t="s">
        <v>201</v>
      </c>
      <c r="J71" s="41">
        <v>12264</v>
      </c>
      <c r="K71" s="42">
        <v>4821</v>
      </c>
      <c r="L71" s="42"/>
      <c r="M71" s="42"/>
      <c r="N71" s="42"/>
      <c r="O71" s="42"/>
      <c r="P71" s="42"/>
      <c r="Q71" s="42"/>
      <c r="R71" s="42"/>
      <c r="S71" s="42"/>
      <c r="T71" s="42"/>
      <c r="U71" s="42" t="s">
        <v>202</v>
      </c>
    </row>
    <row r="72" spans="1:21" s="24" customFormat="1" ht="48" x14ac:dyDescent="0.2">
      <c r="A72" s="38">
        <v>37</v>
      </c>
      <c r="B72" s="39" t="s">
        <v>203</v>
      </c>
      <c r="C72" s="40">
        <v>1</v>
      </c>
      <c r="D72" s="41">
        <v>923.87</v>
      </c>
      <c r="E72" s="42">
        <v>176.31</v>
      </c>
      <c r="F72" s="41" t="s">
        <v>204</v>
      </c>
      <c r="G72" s="41">
        <v>924</v>
      </c>
      <c r="H72" s="41">
        <v>176</v>
      </c>
      <c r="I72" s="41" t="s">
        <v>205</v>
      </c>
      <c r="J72" s="41">
        <v>6957</v>
      </c>
      <c r="K72" s="42">
        <v>2520</v>
      </c>
      <c r="L72" s="42"/>
      <c r="M72" s="42"/>
      <c r="N72" s="42"/>
      <c r="O72" s="42"/>
      <c r="P72" s="42"/>
      <c r="Q72" s="42"/>
      <c r="R72" s="42"/>
      <c r="S72" s="42"/>
      <c r="T72" s="42"/>
      <c r="U72" s="42" t="s">
        <v>206</v>
      </c>
    </row>
    <row r="73" spans="1:21" s="24" customFormat="1" ht="84" x14ac:dyDescent="0.2">
      <c r="A73" s="38">
        <v>38</v>
      </c>
      <c r="B73" s="39" t="s">
        <v>207</v>
      </c>
      <c r="C73" s="40" t="s">
        <v>208</v>
      </c>
      <c r="D73" s="41">
        <v>9486.57</v>
      </c>
      <c r="E73" s="42" t="s">
        <v>209</v>
      </c>
      <c r="F73" s="41" t="s">
        <v>210</v>
      </c>
      <c r="G73" s="41">
        <v>1347</v>
      </c>
      <c r="H73" s="41">
        <v>19</v>
      </c>
      <c r="I73" s="41" t="s">
        <v>211</v>
      </c>
      <c r="J73" s="41">
        <v>3512</v>
      </c>
      <c r="K73" s="42" t="s">
        <v>212</v>
      </c>
      <c r="L73" s="42"/>
      <c r="M73" s="42"/>
      <c r="N73" s="42"/>
      <c r="O73" s="42"/>
      <c r="P73" s="42"/>
      <c r="Q73" s="42"/>
      <c r="R73" s="42"/>
      <c r="S73" s="42"/>
      <c r="T73" s="42"/>
      <c r="U73" s="42" t="s">
        <v>213</v>
      </c>
    </row>
    <row r="74" spans="1:21" s="24" customFormat="1" ht="156" x14ac:dyDescent="0.2">
      <c r="A74" s="38">
        <v>39</v>
      </c>
      <c r="B74" s="39" t="s">
        <v>214</v>
      </c>
      <c r="C74" s="40" t="s">
        <v>208</v>
      </c>
      <c r="D74" s="41">
        <v>41293.1</v>
      </c>
      <c r="E74" s="42" t="s">
        <v>215</v>
      </c>
      <c r="F74" s="41" t="s">
        <v>216</v>
      </c>
      <c r="G74" s="41">
        <v>5864</v>
      </c>
      <c r="H74" s="41" t="s">
        <v>217</v>
      </c>
      <c r="I74" s="41" t="s">
        <v>218</v>
      </c>
      <c r="J74" s="41">
        <v>17540</v>
      </c>
      <c r="K74" s="42" t="s">
        <v>219</v>
      </c>
      <c r="L74" s="42"/>
      <c r="M74" s="42"/>
      <c r="N74" s="42"/>
      <c r="O74" s="42"/>
      <c r="P74" s="42"/>
      <c r="Q74" s="42"/>
      <c r="R74" s="42"/>
      <c r="S74" s="42"/>
      <c r="T74" s="42"/>
      <c r="U74" s="42" t="s">
        <v>220</v>
      </c>
    </row>
    <row r="75" spans="1:21" s="24" customFormat="1" ht="48" x14ac:dyDescent="0.2">
      <c r="A75" s="38">
        <v>40</v>
      </c>
      <c r="B75" s="39" t="s">
        <v>221</v>
      </c>
      <c r="C75" s="40">
        <v>0.15</v>
      </c>
      <c r="D75" s="41">
        <v>39779.379999999997</v>
      </c>
      <c r="E75" s="42" t="s">
        <v>222</v>
      </c>
      <c r="F75" s="41"/>
      <c r="G75" s="41">
        <v>5967</v>
      </c>
      <c r="H75" s="41" t="s">
        <v>223</v>
      </c>
      <c r="I75" s="41"/>
      <c r="J75" s="41">
        <v>30137</v>
      </c>
      <c r="K75" s="42" t="s">
        <v>224</v>
      </c>
      <c r="L75" s="42"/>
      <c r="M75" s="42"/>
      <c r="N75" s="42"/>
      <c r="O75" s="42"/>
      <c r="P75" s="42"/>
      <c r="Q75" s="42"/>
      <c r="R75" s="42"/>
      <c r="S75" s="42"/>
      <c r="T75" s="42"/>
      <c r="U75" s="42"/>
    </row>
    <row r="76" spans="1:21" s="24" customFormat="1" ht="36" x14ac:dyDescent="0.2">
      <c r="A76" s="38">
        <v>41</v>
      </c>
      <c r="B76" s="39" t="s">
        <v>225</v>
      </c>
      <c r="C76" s="40">
        <v>0.5</v>
      </c>
      <c r="D76" s="41">
        <v>1180</v>
      </c>
      <c r="E76" s="42" t="s">
        <v>226</v>
      </c>
      <c r="F76" s="41"/>
      <c r="G76" s="41">
        <v>590</v>
      </c>
      <c r="H76" s="41" t="s">
        <v>227</v>
      </c>
      <c r="I76" s="41"/>
      <c r="J76" s="41">
        <v>6537</v>
      </c>
      <c r="K76" s="42" t="s">
        <v>228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</row>
    <row r="77" spans="1:21" s="24" customFormat="1" ht="72" x14ac:dyDescent="0.2">
      <c r="A77" s="38">
        <v>42</v>
      </c>
      <c r="B77" s="39" t="s">
        <v>153</v>
      </c>
      <c r="C77" s="40">
        <v>14.2</v>
      </c>
      <c r="D77" s="41">
        <v>30.52</v>
      </c>
      <c r="E77" s="42" t="s">
        <v>155</v>
      </c>
      <c r="F77" s="41"/>
      <c r="G77" s="41">
        <v>433</v>
      </c>
      <c r="H77" s="41" t="s">
        <v>229</v>
      </c>
      <c r="I77" s="41"/>
      <c r="J77" s="41">
        <v>2000</v>
      </c>
      <c r="K77" s="42" t="s">
        <v>230</v>
      </c>
      <c r="L77" s="42"/>
      <c r="M77" s="42"/>
      <c r="N77" s="42"/>
      <c r="O77" s="42"/>
      <c r="P77" s="42"/>
      <c r="Q77" s="42"/>
      <c r="R77" s="42"/>
      <c r="S77" s="42"/>
      <c r="T77" s="42"/>
      <c r="U77" s="42"/>
    </row>
    <row r="78" spans="1:21" s="24" customFormat="1" ht="48" x14ac:dyDescent="0.2">
      <c r="A78" s="38">
        <v>43</v>
      </c>
      <c r="B78" s="39" t="s">
        <v>231</v>
      </c>
      <c r="C78" s="40">
        <v>3</v>
      </c>
      <c r="D78" s="41">
        <v>0.72</v>
      </c>
      <c r="E78" s="42">
        <v>0.49</v>
      </c>
      <c r="F78" s="41">
        <v>0.23</v>
      </c>
      <c r="G78" s="41">
        <v>2</v>
      </c>
      <c r="H78" s="41">
        <v>1</v>
      </c>
      <c r="I78" s="41">
        <v>1</v>
      </c>
      <c r="J78" s="41">
        <v>24</v>
      </c>
      <c r="K78" s="42">
        <v>21</v>
      </c>
      <c r="L78" s="42"/>
      <c r="M78" s="42"/>
      <c r="N78" s="42"/>
      <c r="O78" s="42"/>
      <c r="P78" s="42"/>
      <c r="Q78" s="42"/>
      <c r="R78" s="42"/>
      <c r="S78" s="42"/>
      <c r="T78" s="42"/>
      <c r="U78" s="42">
        <v>3</v>
      </c>
    </row>
    <row r="79" spans="1:21" s="24" customFormat="1" ht="48" x14ac:dyDescent="0.2">
      <c r="A79" s="38">
        <v>44</v>
      </c>
      <c r="B79" s="39" t="s">
        <v>232</v>
      </c>
      <c r="C79" s="40">
        <v>4</v>
      </c>
      <c r="D79" s="41">
        <v>6.76</v>
      </c>
      <c r="E79" s="42">
        <v>2.4300000000000002</v>
      </c>
      <c r="F79" s="41">
        <v>4.33</v>
      </c>
      <c r="G79" s="41">
        <v>27</v>
      </c>
      <c r="H79" s="41">
        <v>10</v>
      </c>
      <c r="I79" s="41">
        <v>17</v>
      </c>
      <c r="J79" s="41">
        <v>210</v>
      </c>
      <c r="K79" s="42">
        <v>139</v>
      </c>
      <c r="L79" s="42"/>
      <c r="M79" s="42"/>
      <c r="N79" s="42"/>
      <c r="O79" s="42"/>
      <c r="P79" s="42"/>
      <c r="Q79" s="42"/>
      <c r="R79" s="42"/>
      <c r="S79" s="42"/>
      <c r="T79" s="42"/>
      <c r="U79" s="42">
        <v>71</v>
      </c>
    </row>
    <row r="80" spans="1:21" s="24" customFormat="1" ht="72" x14ac:dyDescent="0.2">
      <c r="A80" s="43">
        <v>45</v>
      </c>
      <c r="B80" s="44" t="s">
        <v>233</v>
      </c>
      <c r="C80" s="45">
        <v>2</v>
      </c>
      <c r="D80" s="46">
        <v>27.39</v>
      </c>
      <c r="E80" s="47">
        <v>11.78</v>
      </c>
      <c r="F80" s="46">
        <v>15.61</v>
      </c>
      <c r="G80" s="46">
        <v>55</v>
      </c>
      <c r="H80" s="46">
        <v>24</v>
      </c>
      <c r="I80" s="46">
        <v>31</v>
      </c>
      <c r="J80" s="46">
        <v>402</v>
      </c>
      <c r="K80" s="47">
        <v>337</v>
      </c>
      <c r="L80" s="47"/>
      <c r="M80" s="47"/>
      <c r="N80" s="47"/>
      <c r="O80" s="47"/>
      <c r="P80" s="47"/>
      <c r="Q80" s="47"/>
      <c r="R80" s="47"/>
      <c r="S80" s="47"/>
      <c r="T80" s="47"/>
      <c r="U80" s="47">
        <v>65</v>
      </c>
    </row>
    <row r="81" spans="1:21" s="24" customFormat="1" ht="21" customHeight="1" x14ac:dyDescent="0.2">
      <c r="A81" s="63" t="s">
        <v>234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</row>
    <row r="82" spans="1:21" s="24" customFormat="1" ht="48" x14ac:dyDescent="0.2">
      <c r="A82" s="38">
        <v>46</v>
      </c>
      <c r="B82" s="39" t="s">
        <v>235</v>
      </c>
      <c r="C82" s="40">
        <v>1</v>
      </c>
      <c r="D82" s="41">
        <v>2.23</v>
      </c>
      <c r="E82" s="42">
        <v>0.97</v>
      </c>
      <c r="F82" s="41">
        <v>1.26</v>
      </c>
      <c r="G82" s="41">
        <v>2</v>
      </c>
      <c r="H82" s="41">
        <v>1</v>
      </c>
      <c r="I82" s="41">
        <v>1</v>
      </c>
      <c r="J82" s="41">
        <v>20</v>
      </c>
      <c r="K82" s="42">
        <v>14</v>
      </c>
      <c r="L82" s="42"/>
      <c r="M82" s="42"/>
      <c r="N82" s="42"/>
      <c r="O82" s="42"/>
      <c r="P82" s="42"/>
      <c r="Q82" s="42"/>
      <c r="R82" s="42"/>
      <c r="S82" s="42"/>
      <c r="T82" s="42"/>
      <c r="U82" s="42">
        <v>6</v>
      </c>
    </row>
    <row r="83" spans="1:21" s="24" customFormat="1" ht="48" x14ac:dyDescent="0.2">
      <c r="A83" s="38">
        <v>47</v>
      </c>
      <c r="B83" s="39" t="s">
        <v>236</v>
      </c>
      <c r="C83" s="40">
        <v>2</v>
      </c>
      <c r="D83" s="41">
        <v>11.4</v>
      </c>
      <c r="E83" s="42">
        <v>3.65</v>
      </c>
      <c r="F83" s="41">
        <v>7.75</v>
      </c>
      <c r="G83" s="41">
        <v>23</v>
      </c>
      <c r="H83" s="41">
        <v>7</v>
      </c>
      <c r="I83" s="41">
        <v>16</v>
      </c>
      <c r="J83" s="41">
        <v>162</v>
      </c>
      <c r="K83" s="42">
        <v>105</v>
      </c>
      <c r="L83" s="42"/>
      <c r="M83" s="42"/>
      <c r="N83" s="42"/>
      <c r="O83" s="42"/>
      <c r="P83" s="42"/>
      <c r="Q83" s="42"/>
      <c r="R83" s="42"/>
      <c r="S83" s="42"/>
      <c r="T83" s="42"/>
      <c r="U83" s="42">
        <v>57</v>
      </c>
    </row>
    <row r="84" spans="1:21" s="24" customFormat="1" ht="72" x14ac:dyDescent="0.2">
      <c r="A84" s="38">
        <v>48</v>
      </c>
      <c r="B84" s="39" t="s">
        <v>237</v>
      </c>
      <c r="C84" s="40">
        <v>1</v>
      </c>
      <c r="D84" s="41">
        <v>38.49</v>
      </c>
      <c r="E84" s="42">
        <v>16.260000000000002</v>
      </c>
      <c r="F84" s="41">
        <v>22.23</v>
      </c>
      <c r="G84" s="41">
        <v>38</v>
      </c>
      <c r="H84" s="41">
        <v>16</v>
      </c>
      <c r="I84" s="41">
        <v>22</v>
      </c>
      <c r="J84" s="41">
        <v>279</v>
      </c>
      <c r="K84" s="42">
        <v>233</v>
      </c>
      <c r="L84" s="42"/>
      <c r="M84" s="42"/>
      <c r="N84" s="42"/>
      <c r="O84" s="42"/>
      <c r="P84" s="42"/>
      <c r="Q84" s="42"/>
      <c r="R84" s="42"/>
      <c r="S84" s="42"/>
      <c r="T84" s="42"/>
      <c r="U84" s="42">
        <v>46</v>
      </c>
    </row>
    <row r="85" spans="1:21" s="24" customFormat="1" ht="36" x14ac:dyDescent="0.2">
      <c r="A85" s="38">
        <v>49</v>
      </c>
      <c r="B85" s="39" t="s">
        <v>238</v>
      </c>
      <c r="C85" s="40" t="s">
        <v>239</v>
      </c>
      <c r="D85" s="41">
        <v>2182.5500000000002</v>
      </c>
      <c r="E85" s="42" t="s">
        <v>183</v>
      </c>
      <c r="F85" s="41">
        <v>45.19</v>
      </c>
      <c r="G85" s="41">
        <v>332</v>
      </c>
      <c r="H85" s="41" t="s">
        <v>240</v>
      </c>
      <c r="I85" s="41">
        <v>7</v>
      </c>
      <c r="J85" s="41">
        <v>3254</v>
      </c>
      <c r="K85" s="42" t="s">
        <v>241</v>
      </c>
      <c r="L85" s="42"/>
      <c r="M85" s="42"/>
      <c r="N85" s="42"/>
      <c r="O85" s="42"/>
      <c r="P85" s="42"/>
      <c r="Q85" s="42"/>
      <c r="R85" s="42"/>
      <c r="S85" s="42"/>
      <c r="T85" s="42"/>
      <c r="U85" s="42">
        <v>36</v>
      </c>
    </row>
    <row r="86" spans="1:21" s="24" customFormat="1" ht="72" x14ac:dyDescent="0.2">
      <c r="A86" s="38">
        <v>50</v>
      </c>
      <c r="B86" s="39" t="s">
        <v>242</v>
      </c>
      <c r="C86" s="40">
        <v>15.2</v>
      </c>
      <c r="D86" s="41">
        <v>92.28</v>
      </c>
      <c r="E86" s="42" t="s">
        <v>243</v>
      </c>
      <c r="F86" s="41"/>
      <c r="G86" s="41">
        <v>1403</v>
      </c>
      <c r="H86" s="41" t="s">
        <v>244</v>
      </c>
      <c r="I86" s="41"/>
      <c r="J86" s="41">
        <v>6439</v>
      </c>
      <c r="K86" s="42" t="s">
        <v>245</v>
      </c>
      <c r="L86" s="42"/>
      <c r="M86" s="42"/>
      <c r="N86" s="42"/>
      <c r="O86" s="42"/>
      <c r="P86" s="42"/>
      <c r="Q86" s="42"/>
      <c r="R86" s="42"/>
      <c r="S86" s="42"/>
      <c r="T86" s="42"/>
      <c r="U86" s="42"/>
    </row>
    <row r="87" spans="1:21" s="24" customFormat="1" ht="48" x14ac:dyDescent="0.2">
      <c r="A87" s="38">
        <v>51</v>
      </c>
      <c r="B87" s="39" t="s">
        <v>246</v>
      </c>
      <c r="C87" s="40">
        <v>1</v>
      </c>
      <c r="D87" s="41">
        <v>249.81</v>
      </c>
      <c r="E87" s="42" t="s">
        <v>195</v>
      </c>
      <c r="F87" s="41">
        <v>57.48</v>
      </c>
      <c r="G87" s="41">
        <v>250</v>
      </c>
      <c r="H87" s="41" t="s">
        <v>247</v>
      </c>
      <c r="I87" s="41">
        <v>57</v>
      </c>
      <c r="J87" s="41">
        <v>1451</v>
      </c>
      <c r="K87" s="42" t="s">
        <v>248</v>
      </c>
      <c r="L87" s="42"/>
      <c r="M87" s="42"/>
      <c r="N87" s="42"/>
      <c r="O87" s="42"/>
      <c r="P87" s="42"/>
      <c r="Q87" s="42"/>
      <c r="R87" s="42"/>
      <c r="S87" s="42"/>
      <c r="T87" s="42"/>
      <c r="U87" s="42">
        <v>206</v>
      </c>
    </row>
    <row r="88" spans="1:21" s="24" customFormat="1" ht="60" x14ac:dyDescent="0.2">
      <c r="A88" s="38">
        <v>52</v>
      </c>
      <c r="B88" s="39" t="s">
        <v>249</v>
      </c>
      <c r="C88" s="40" t="s">
        <v>250</v>
      </c>
      <c r="D88" s="41">
        <v>25.6</v>
      </c>
      <c r="E88" s="42" t="s">
        <v>251</v>
      </c>
      <c r="F88" s="41"/>
      <c r="G88" s="41">
        <v>81</v>
      </c>
      <c r="H88" s="41" t="s">
        <v>252</v>
      </c>
      <c r="I88" s="41"/>
      <c r="J88" s="41">
        <v>151</v>
      </c>
      <c r="K88" s="42" t="s">
        <v>253</v>
      </c>
      <c r="L88" s="42"/>
      <c r="M88" s="42"/>
      <c r="N88" s="42"/>
      <c r="O88" s="42"/>
      <c r="P88" s="42"/>
      <c r="Q88" s="42"/>
      <c r="R88" s="42"/>
      <c r="S88" s="42"/>
      <c r="T88" s="42"/>
      <c r="U88" s="42"/>
    </row>
    <row r="89" spans="1:21" s="24" customFormat="1" ht="36" x14ac:dyDescent="0.2">
      <c r="A89" s="38">
        <v>53</v>
      </c>
      <c r="B89" s="39" t="s">
        <v>254</v>
      </c>
      <c r="C89" s="40" t="s">
        <v>255</v>
      </c>
      <c r="D89" s="41">
        <v>33750</v>
      </c>
      <c r="E89" s="42" t="s">
        <v>256</v>
      </c>
      <c r="F89" s="41"/>
      <c r="G89" s="41">
        <v>140</v>
      </c>
      <c r="H89" s="41" t="s">
        <v>257</v>
      </c>
      <c r="I89" s="41"/>
      <c r="J89" s="41">
        <v>613</v>
      </c>
      <c r="K89" s="42" t="s">
        <v>258</v>
      </c>
      <c r="L89" s="42"/>
      <c r="M89" s="42"/>
      <c r="N89" s="42"/>
      <c r="O89" s="42"/>
      <c r="P89" s="42"/>
      <c r="Q89" s="42"/>
      <c r="R89" s="42"/>
      <c r="S89" s="42"/>
      <c r="T89" s="42"/>
      <c r="U89" s="42"/>
    </row>
    <row r="90" spans="1:21" s="24" customFormat="1" ht="84" x14ac:dyDescent="0.2">
      <c r="A90" s="38">
        <v>54</v>
      </c>
      <c r="B90" s="39" t="s">
        <v>259</v>
      </c>
      <c r="C90" s="40">
        <v>1</v>
      </c>
      <c r="D90" s="41">
        <v>33.979999999999997</v>
      </c>
      <c r="E90" s="42" t="s">
        <v>260</v>
      </c>
      <c r="F90" s="41">
        <v>12.49</v>
      </c>
      <c r="G90" s="41">
        <v>34</v>
      </c>
      <c r="H90" s="41" t="s">
        <v>261</v>
      </c>
      <c r="I90" s="41">
        <v>12</v>
      </c>
      <c r="J90" s="41">
        <v>315</v>
      </c>
      <c r="K90" s="42" t="s">
        <v>262</v>
      </c>
      <c r="L90" s="42"/>
      <c r="M90" s="42"/>
      <c r="N90" s="42"/>
      <c r="O90" s="42"/>
      <c r="P90" s="42"/>
      <c r="Q90" s="42"/>
      <c r="R90" s="42"/>
      <c r="S90" s="42"/>
      <c r="T90" s="42"/>
      <c r="U90" s="42">
        <v>38</v>
      </c>
    </row>
    <row r="91" spans="1:21" s="24" customFormat="1" ht="48" x14ac:dyDescent="0.2">
      <c r="A91" s="38">
        <v>55</v>
      </c>
      <c r="B91" s="39" t="s">
        <v>263</v>
      </c>
      <c r="C91" s="40">
        <v>1</v>
      </c>
      <c r="D91" s="41">
        <v>472.15</v>
      </c>
      <c r="E91" s="42" t="s">
        <v>264</v>
      </c>
      <c r="F91" s="41"/>
      <c r="G91" s="41">
        <v>472</v>
      </c>
      <c r="H91" s="41" t="s">
        <v>265</v>
      </c>
      <c r="I91" s="41"/>
      <c r="J91" s="41">
        <v>2090</v>
      </c>
      <c r="K91" s="42" t="s">
        <v>266</v>
      </c>
      <c r="L91" s="42"/>
      <c r="M91" s="42"/>
      <c r="N91" s="42"/>
      <c r="O91" s="42"/>
      <c r="P91" s="42"/>
      <c r="Q91" s="42"/>
      <c r="R91" s="42"/>
      <c r="S91" s="42"/>
      <c r="T91" s="42"/>
      <c r="U91" s="42"/>
    </row>
    <row r="92" spans="1:21" s="24" customFormat="1" ht="72" x14ac:dyDescent="0.2">
      <c r="A92" s="38">
        <v>56</v>
      </c>
      <c r="B92" s="39" t="s">
        <v>267</v>
      </c>
      <c r="C92" s="40">
        <v>1</v>
      </c>
      <c r="D92" s="41">
        <v>22.7</v>
      </c>
      <c r="E92" s="42" t="s">
        <v>268</v>
      </c>
      <c r="F92" s="41">
        <v>8.09</v>
      </c>
      <c r="G92" s="41">
        <v>23</v>
      </c>
      <c r="H92" s="41" t="s">
        <v>269</v>
      </c>
      <c r="I92" s="41">
        <v>8</v>
      </c>
      <c r="J92" s="41">
        <v>196</v>
      </c>
      <c r="K92" s="42" t="s">
        <v>270</v>
      </c>
      <c r="L92" s="42"/>
      <c r="M92" s="42"/>
      <c r="N92" s="42"/>
      <c r="O92" s="42"/>
      <c r="P92" s="42"/>
      <c r="Q92" s="42"/>
      <c r="R92" s="42"/>
      <c r="S92" s="42"/>
      <c r="T92" s="42"/>
      <c r="U92" s="42">
        <v>25</v>
      </c>
    </row>
    <row r="93" spans="1:21" s="24" customFormat="1" ht="60" x14ac:dyDescent="0.2">
      <c r="A93" s="38">
        <v>57</v>
      </c>
      <c r="B93" s="39" t="s">
        <v>271</v>
      </c>
      <c r="C93" s="40">
        <v>1</v>
      </c>
      <c r="D93" s="41">
        <v>385</v>
      </c>
      <c r="E93" s="42" t="s">
        <v>272</v>
      </c>
      <c r="F93" s="41"/>
      <c r="G93" s="41">
        <v>385</v>
      </c>
      <c r="H93" s="41" t="s">
        <v>272</v>
      </c>
      <c r="I93" s="41"/>
      <c r="J93" s="41">
        <v>288</v>
      </c>
      <c r="K93" s="42" t="s">
        <v>273</v>
      </c>
      <c r="L93" s="42"/>
      <c r="M93" s="42"/>
      <c r="N93" s="42"/>
      <c r="O93" s="42"/>
      <c r="P93" s="42"/>
      <c r="Q93" s="42"/>
      <c r="R93" s="42"/>
      <c r="S93" s="42"/>
      <c r="T93" s="42"/>
      <c r="U93" s="42"/>
    </row>
    <row r="94" spans="1:21" s="24" customFormat="1" ht="60" x14ac:dyDescent="0.2">
      <c r="A94" s="38">
        <v>58</v>
      </c>
      <c r="B94" s="39" t="s">
        <v>274</v>
      </c>
      <c r="C94" s="40">
        <v>1</v>
      </c>
      <c r="D94" s="41">
        <v>116</v>
      </c>
      <c r="E94" s="42" t="s">
        <v>275</v>
      </c>
      <c r="F94" s="41"/>
      <c r="G94" s="41">
        <v>116</v>
      </c>
      <c r="H94" s="41" t="s">
        <v>275</v>
      </c>
      <c r="I94" s="41"/>
      <c r="J94" s="41">
        <v>122</v>
      </c>
      <c r="K94" s="42" t="s">
        <v>276</v>
      </c>
      <c r="L94" s="42"/>
      <c r="M94" s="42"/>
      <c r="N94" s="42"/>
      <c r="O94" s="42"/>
      <c r="P94" s="42"/>
      <c r="Q94" s="42"/>
      <c r="R94" s="42"/>
      <c r="S94" s="42"/>
      <c r="T94" s="42"/>
      <c r="U94" s="42"/>
    </row>
    <row r="95" spans="1:21" s="24" customFormat="1" ht="72" x14ac:dyDescent="0.2">
      <c r="A95" s="38">
        <v>59</v>
      </c>
      <c r="B95" s="39" t="s">
        <v>277</v>
      </c>
      <c r="C95" s="40" t="s">
        <v>278</v>
      </c>
      <c r="D95" s="41">
        <v>1151.8</v>
      </c>
      <c r="E95" s="42" t="s">
        <v>279</v>
      </c>
      <c r="F95" s="41" t="s">
        <v>280</v>
      </c>
      <c r="G95" s="41">
        <v>9</v>
      </c>
      <c r="H95" s="41">
        <v>2</v>
      </c>
      <c r="I95" s="41" t="s">
        <v>173</v>
      </c>
      <c r="J95" s="41">
        <v>66</v>
      </c>
      <c r="K95" s="42">
        <v>25</v>
      </c>
      <c r="L95" s="42"/>
      <c r="M95" s="42"/>
      <c r="N95" s="42"/>
      <c r="O95" s="42"/>
      <c r="P95" s="42"/>
      <c r="Q95" s="42"/>
      <c r="R95" s="42"/>
      <c r="S95" s="42"/>
      <c r="T95" s="42"/>
      <c r="U95" s="42" t="s">
        <v>281</v>
      </c>
    </row>
    <row r="96" spans="1:21" s="24" customFormat="1" ht="84" x14ac:dyDescent="0.2">
      <c r="A96" s="38">
        <v>60</v>
      </c>
      <c r="B96" s="39" t="s">
        <v>282</v>
      </c>
      <c r="C96" s="40">
        <v>0.76</v>
      </c>
      <c r="D96" s="41">
        <v>17.600000000000001</v>
      </c>
      <c r="E96" s="42" t="s">
        <v>283</v>
      </c>
      <c r="F96" s="41"/>
      <c r="G96" s="41">
        <v>13</v>
      </c>
      <c r="H96" s="41" t="s">
        <v>284</v>
      </c>
      <c r="I96" s="41"/>
      <c r="J96" s="41">
        <v>63</v>
      </c>
      <c r="K96" s="42" t="s">
        <v>285</v>
      </c>
      <c r="L96" s="42"/>
      <c r="M96" s="42"/>
      <c r="N96" s="42"/>
      <c r="O96" s="42"/>
      <c r="P96" s="42"/>
      <c r="Q96" s="42"/>
      <c r="R96" s="42"/>
      <c r="S96" s="42"/>
      <c r="T96" s="42"/>
      <c r="U96" s="42"/>
    </row>
    <row r="97" spans="1:21" s="24" customFormat="1" ht="72" x14ac:dyDescent="0.2">
      <c r="A97" s="38">
        <v>61</v>
      </c>
      <c r="B97" s="39" t="s">
        <v>286</v>
      </c>
      <c r="C97" s="40">
        <v>1</v>
      </c>
      <c r="D97" s="41">
        <v>339.05</v>
      </c>
      <c r="E97" s="42" t="s">
        <v>287</v>
      </c>
      <c r="F97" s="41" t="s">
        <v>288</v>
      </c>
      <c r="G97" s="41">
        <v>339</v>
      </c>
      <c r="H97" s="41" t="s">
        <v>289</v>
      </c>
      <c r="I97" s="41" t="s">
        <v>290</v>
      </c>
      <c r="J97" s="41">
        <v>2150</v>
      </c>
      <c r="K97" s="42" t="s">
        <v>291</v>
      </c>
      <c r="L97" s="42"/>
      <c r="M97" s="42"/>
      <c r="N97" s="42"/>
      <c r="O97" s="42"/>
      <c r="P97" s="42"/>
      <c r="Q97" s="42"/>
      <c r="R97" s="42"/>
      <c r="S97" s="42"/>
      <c r="T97" s="42"/>
      <c r="U97" s="42" t="s">
        <v>292</v>
      </c>
    </row>
    <row r="98" spans="1:21" s="24" customFormat="1" ht="36" x14ac:dyDescent="0.2">
      <c r="A98" s="38">
        <v>62</v>
      </c>
      <c r="B98" s="39" t="s">
        <v>105</v>
      </c>
      <c r="C98" s="40">
        <v>1.4999999999999999E-2</v>
      </c>
      <c r="D98" s="41">
        <v>592</v>
      </c>
      <c r="E98" s="42" t="s">
        <v>107</v>
      </c>
      <c r="F98" s="41"/>
      <c r="G98" s="41">
        <v>9</v>
      </c>
      <c r="H98" s="41" t="s">
        <v>293</v>
      </c>
      <c r="I98" s="41"/>
      <c r="J98" s="41">
        <v>44</v>
      </c>
      <c r="K98" s="42" t="s">
        <v>294</v>
      </c>
      <c r="L98" s="42"/>
      <c r="M98" s="42"/>
      <c r="N98" s="42"/>
      <c r="O98" s="42"/>
      <c r="P98" s="42"/>
      <c r="Q98" s="42"/>
      <c r="R98" s="42"/>
      <c r="S98" s="42"/>
      <c r="T98" s="42"/>
      <c r="U98" s="42"/>
    </row>
    <row r="99" spans="1:21" s="24" customFormat="1" ht="72" x14ac:dyDescent="0.2">
      <c r="A99" s="43">
        <v>63</v>
      </c>
      <c r="B99" s="44" t="s">
        <v>186</v>
      </c>
      <c r="C99" s="45" t="s">
        <v>295</v>
      </c>
      <c r="D99" s="46">
        <v>292.24</v>
      </c>
      <c r="E99" s="47" t="s">
        <v>188</v>
      </c>
      <c r="F99" s="46" t="s">
        <v>189</v>
      </c>
      <c r="G99" s="46">
        <v>22</v>
      </c>
      <c r="H99" s="46" t="s">
        <v>296</v>
      </c>
      <c r="I99" s="46" t="s">
        <v>173</v>
      </c>
      <c r="J99" s="46">
        <v>110</v>
      </c>
      <c r="K99" s="47" t="s">
        <v>297</v>
      </c>
      <c r="L99" s="47"/>
      <c r="M99" s="47"/>
      <c r="N99" s="47"/>
      <c r="O99" s="47"/>
      <c r="P99" s="47"/>
      <c r="Q99" s="47"/>
      <c r="R99" s="47"/>
      <c r="S99" s="47"/>
      <c r="T99" s="47"/>
      <c r="U99" s="47" t="s">
        <v>298</v>
      </c>
    </row>
    <row r="100" spans="1:21" s="24" customFormat="1" ht="21" customHeight="1" x14ac:dyDescent="0.2">
      <c r="A100" s="63" t="s">
        <v>299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</row>
    <row r="101" spans="1:21" s="24" customFormat="1" ht="17.850000000000001" customHeight="1" x14ac:dyDescent="0.2">
      <c r="A101" s="65" t="s">
        <v>300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</row>
    <row r="102" spans="1:21" s="24" customFormat="1" ht="72" x14ac:dyDescent="0.2">
      <c r="A102" s="38">
        <v>64</v>
      </c>
      <c r="B102" s="39" t="s">
        <v>301</v>
      </c>
      <c r="C102" s="40" t="s">
        <v>302</v>
      </c>
      <c r="D102" s="41">
        <v>2012.34</v>
      </c>
      <c r="E102" s="42" t="s">
        <v>303</v>
      </c>
      <c r="F102" s="41" t="s">
        <v>304</v>
      </c>
      <c r="G102" s="41">
        <v>1569</v>
      </c>
      <c r="H102" s="41" t="s">
        <v>305</v>
      </c>
      <c r="I102" s="41" t="s">
        <v>306</v>
      </c>
      <c r="J102" s="41">
        <v>10390</v>
      </c>
      <c r="K102" s="42" t="s">
        <v>307</v>
      </c>
      <c r="L102" s="42"/>
      <c r="M102" s="42"/>
      <c r="N102" s="42"/>
      <c r="O102" s="42"/>
      <c r="P102" s="42"/>
      <c r="Q102" s="42"/>
      <c r="R102" s="42"/>
      <c r="S102" s="42"/>
      <c r="T102" s="42"/>
      <c r="U102" s="42" t="s">
        <v>308</v>
      </c>
    </row>
    <row r="103" spans="1:21" s="24" customFormat="1" ht="84" x14ac:dyDescent="0.2">
      <c r="A103" s="38">
        <v>65</v>
      </c>
      <c r="B103" s="39" t="s">
        <v>309</v>
      </c>
      <c r="C103" s="40" t="s">
        <v>310</v>
      </c>
      <c r="D103" s="41">
        <v>30.2</v>
      </c>
      <c r="E103" s="42" t="s">
        <v>311</v>
      </c>
      <c r="F103" s="41"/>
      <c r="G103" s="41">
        <v>2378</v>
      </c>
      <c r="H103" s="41" t="s">
        <v>312</v>
      </c>
      <c r="I103" s="41"/>
      <c r="J103" s="41">
        <v>15088</v>
      </c>
      <c r="K103" s="42" t="s">
        <v>313</v>
      </c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1:21" s="24" customFormat="1" ht="84" x14ac:dyDescent="0.2">
      <c r="A104" s="38">
        <v>66</v>
      </c>
      <c r="B104" s="39" t="s">
        <v>314</v>
      </c>
      <c r="C104" s="40" t="s">
        <v>315</v>
      </c>
      <c r="D104" s="41">
        <v>339.13</v>
      </c>
      <c r="E104" s="42" t="s">
        <v>316</v>
      </c>
      <c r="F104" s="41" t="s">
        <v>132</v>
      </c>
      <c r="G104" s="41">
        <v>48</v>
      </c>
      <c r="H104" s="41" t="s">
        <v>317</v>
      </c>
      <c r="I104" s="41">
        <v>1</v>
      </c>
      <c r="J104" s="41">
        <v>281</v>
      </c>
      <c r="K104" s="42" t="s">
        <v>318</v>
      </c>
      <c r="L104" s="42"/>
      <c r="M104" s="42"/>
      <c r="N104" s="42"/>
      <c r="O104" s="42"/>
      <c r="P104" s="42"/>
      <c r="Q104" s="42"/>
      <c r="R104" s="42"/>
      <c r="S104" s="42"/>
      <c r="T104" s="42"/>
      <c r="U104" s="42">
        <v>6</v>
      </c>
    </row>
    <row r="105" spans="1:21" s="24" customFormat="1" ht="84" x14ac:dyDescent="0.2">
      <c r="A105" s="38">
        <v>67</v>
      </c>
      <c r="B105" s="39" t="s">
        <v>319</v>
      </c>
      <c r="C105" s="40" t="s">
        <v>315</v>
      </c>
      <c r="D105" s="41">
        <v>443.6</v>
      </c>
      <c r="E105" s="42" t="s">
        <v>320</v>
      </c>
      <c r="F105" s="41" t="s">
        <v>137</v>
      </c>
      <c r="G105" s="41">
        <v>63</v>
      </c>
      <c r="H105" s="41" t="s">
        <v>321</v>
      </c>
      <c r="I105" s="41">
        <v>1</v>
      </c>
      <c r="J105" s="41">
        <v>280</v>
      </c>
      <c r="K105" s="42" t="s">
        <v>322</v>
      </c>
      <c r="L105" s="42"/>
      <c r="M105" s="42"/>
      <c r="N105" s="42"/>
      <c r="O105" s="42"/>
      <c r="P105" s="42"/>
      <c r="Q105" s="42"/>
      <c r="R105" s="42"/>
      <c r="S105" s="42"/>
      <c r="T105" s="42"/>
      <c r="U105" s="42">
        <v>4</v>
      </c>
    </row>
    <row r="106" spans="1:21" s="24" customFormat="1" ht="48" x14ac:dyDescent="0.2">
      <c r="A106" s="38">
        <v>68</v>
      </c>
      <c r="B106" s="39" t="s">
        <v>323</v>
      </c>
      <c r="C106" s="40" t="s">
        <v>324</v>
      </c>
      <c r="D106" s="41">
        <v>3659.44</v>
      </c>
      <c r="E106" s="42" t="s">
        <v>325</v>
      </c>
      <c r="F106" s="41">
        <v>430.27</v>
      </c>
      <c r="G106" s="41">
        <v>110</v>
      </c>
      <c r="H106" s="41" t="s">
        <v>326</v>
      </c>
      <c r="I106" s="41">
        <v>13</v>
      </c>
      <c r="J106" s="41">
        <v>1178</v>
      </c>
      <c r="K106" s="42" t="s">
        <v>327</v>
      </c>
      <c r="L106" s="42"/>
      <c r="M106" s="42"/>
      <c r="N106" s="42"/>
      <c r="O106" s="42"/>
      <c r="P106" s="42"/>
      <c r="Q106" s="42"/>
      <c r="R106" s="42"/>
      <c r="S106" s="42"/>
      <c r="T106" s="42"/>
      <c r="U106" s="42">
        <v>76</v>
      </c>
    </row>
    <row r="107" spans="1:21" s="24" customFormat="1" ht="96" x14ac:dyDescent="0.2">
      <c r="A107" s="38">
        <v>69</v>
      </c>
      <c r="B107" s="39" t="s">
        <v>328</v>
      </c>
      <c r="C107" s="40">
        <v>2</v>
      </c>
      <c r="D107" s="41">
        <v>211.83</v>
      </c>
      <c r="E107" s="42" t="s">
        <v>329</v>
      </c>
      <c r="F107" s="41">
        <v>101.25</v>
      </c>
      <c r="G107" s="41">
        <v>424</v>
      </c>
      <c r="H107" s="41" t="s">
        <v>330</v>
      </c>
      <c r="I107" s="41">
        <v>203</v>
      </c>
      <c r="J107" s="41">
        <v>3259</v>
      </c>
      <c r="K107" s="42" t="s">
        <v>331</v>
      </c>
      <c r="L107" s="42"/>
      <c r="M107" s="42"/>
      <c r="N107" s="42"/>
      <c r="O107" s="42"/>
      <c r="P107" s="42"/>
      <c r="Q107" s="42"/>
      <c r="R107" s="42"/>
      <c r="S107" s="42"/>
      <c r="T107" s="42"/>
      <c r="U107" s="42">
        <v>726</v>
      </c>
    </row>
    <row r="108" spans="1:21" s="24" customFormat="1" ht="48" x14ac:dyDescent="0.2">
      <c r="A108" s="43">
        <v>70</v>
      </c>
      <c r="B108" s="44" t="s">
        <v>332</v>
      </c>
      <c r="C108" s="45">
        <v>2</v>
      </c>
      <c r="D108" s="46">
        <v>334.37</v>
      </c>
      <c r="E108" s="47" t="s">
        <v>333</v>
      </c>
      <c r="F108" s="46"/>
      <c r="G108" s="46">
        <v>669</v>
      </c>
      <c r="H108" s="46" t="s">
        <v>334</v>
      </c>
      <c r="I108" s="46"/>
      <c r="J108" s="46">
        <v>4380</v>
      </c>
      <c r="K108" s="47" t="s">
        <v>335</v>
      </c>
      <c r="L108" s="47"/>
      <c r="M108" s="47"/>
      <c r="N108" s="47"/>
      <c r="O108" s="47"/>
      <c r="P108" s="47"/>
      <c r="Q108" s="47"/>
      <c r="R108" s="47"/>
      <c r="S108" s="47"/>
      <c r="T108" s="47"/>
      <c r="U108" s="47"/>
    </row>
    <row r="109" spans="1:21" s="24" customFormat="1" ht="21" customHeight="1" x14ac:dyDescent="0.2">
      <c r="A109" s="63" t="s">
        <v>336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</row>
    <row r="110" spans="1:21" s="24" customFormat="1" ht="60" x14ac:dyDescent="0.2">
      <c r="A110" s="38">
        <v>71</v>
      </c>
      <c r="B110" s="39" t="s">
        <v>337</v>
      </c>
      <c r="C110" s="40">
        <v>2</v>
      </c>
      <c r="D110" s="41">
        <v>163.80000000000001</v>
      </c>
      <c r="E110" s="42">
        <v>163.80000000000001</v>
      </c>
      <c r="F110" s="41"/>
      <c r="G110" s="41">
        <v>328</v>
      </c>
      <c r="H110" s="41">
        <v>328</v>
      </c>
      <c r="I110" s="41"/>
      <c r="J110" s="41">
        <v>2146</v>
      </c>
      <c r="K110" s="42">
        <v>2146</v>
      </c>
      <c r="L110" s="42"/>
      <c r="M110" s="42"/>
      <c r="N110" s="42"/>
      <c r="O110" s="42"/>
      <c r="P110" s="42"/>
      <c r="Q110" s="42"/>
      <c r="R110" s="42"/>
      <c r="S110" s="42"/>
      <c r="T110" s="42"/>
      <c r="U110" s="42"/>
    </row>
    <row r="111" spans="1:21" s="24" customFormat="1" ht="72" x14ac:dyDescent="0.2">
      <c r="A111" s="38">
        <v>72</v>
      </c>
      <c r="B111" s="39" t="s">
        <v>338</v>
      </c>
      <c r="C111" s="40">
        <v>1</v>
      </c>
      <c r="D111" s="41">
        <v>43.17</v>
      </c>
      <c r="E111" s="42" t="s">
        <v>339</v>
      </c>
      <c r="F111" s="41">
        <v>19.350000000000001</v>
      </c>
      <c r="G111" s="41">
        <v>43</v>
      </c>
      <c r="H111" s="41" t="s">
        <v>340</v>
      </c>
      <c r="I111" s="41">
        <v>19</v>
      </c>
      <c r="J111" s="41">
        <v>309</v>
      </c>
      <c r="K111" s="42" t="s">
        <v>341</v>
      </c>
      <c r="L111" s="42"/>
      <c r="M111" s="42"/>
      <c r="N111" s="42"/>
      <c r="O111" s="42"/>
      <c r="P111" s="42"/>
      <c r="Q111" s="42"/>
      <c r="R111" s="42"/>
      <c r="S111" s="42"/>
      <c r="T111" s="42"/>
      <c r="U111" s="42">
        <v>56</v>
      </c>
    </row>
    <row r="112" spans="1:21" s="24" customFormat="1" ht="48" x14ac:dyDescent="0.2">
      <c r="A112" s="38">
        <v>73</v>
      </c>
      <c r="B112" s="39" t="s">
        <v>342</v>
      </c>
      <c r="C112" s="40">
        <v>4.76</v>
      </c>
      <c r="D112" s="41">
        <v>22.75</v>
      </c>
      <c r="E112" s="42">
        <v>22.75</v>
      </c>
      <c r="F112" s="41"/>
      <c r="G112" s="41">
        <v>108</v>
      </c>
      <c r="H112" s="41">
        <v>108</v>
      </c>
      <c r="I112" s="41"/>
      <c r="J112" s="41">
        <v>709</v>
      </c>
      <c r="K112" s="42">
        <v>709</v>
      </c>
      <c r="L112" s="42"/>
      <c r="M112" s="42"/>
      <c r="N112" s="42"/>
      <c r="O112" s="42"/>
      <c r="P112" s="42"/>
      <c r="Q112" s="42"/>
      <c r="R112" s="42"/>
      <c r="S112" s="42"/>
      <c r="T112" s="42"/>
      <c r="U112" s="42"/>
    </row>
    <row r="113" spans="1:21" s="24" customFormat="1" ht="60" x14ac:dyDescent="0.2">
      <c r="A113" s="38">
        <v>74</v>
      </c>
      <c r="B113" s="39" t="s">
        <v>343</v>
      </c>
      <c r="C113" s="40" t="s">
        <v>344</v>
      </c>
      <c r="D113" s="41">
        <v>33.43</v>
      </c>
      <c r="E113" s="42">
        <v>7.75</v>
      </c>
      <c r="F113" s="41"/>
      <c r="G113" s="41">
        <v>16</v>
      </c>
      <c r="H113" s="41">
        <v>4</v>
      </c>
      <c r="I113" s="41"/>
      <c r="J113" s="41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</row>
    <row r="114" spans="1:21" s="24" customFormat="1" ht="60" x14ac:dyDescent="0.2">
      <c r="A114" s="38">
        <v>75</v>
      </c>
      <c r="B114" s="39" t="s">
        <v>345</v>
      </c>
      <c r="C114" s="40">
        <v>42</v>
      </c>
      <c r="D114" s="41">
        <v>1.43</v>
      </c>
      <c r="E114" s="42" t="s">
        <v>346</v>
      </c>
      <c r="F114" s="41"/>
      <c r="G114" s="41">
        <v>60</v>
      </c>
      <c r="H114" s="41" t="s">
        <v>347</v>
      </c>
      <c r="I114" s="41"/>
      <c r="J114" s="41">
        <v>842</v>
      </c>
      <c r="K114" s="42">
        <v>842</v>
      </c>
      <c r="L114" s="42"/>
      <c r="M114" s="42"/>
      <c r="N114" s="42"/>
      <c r="O114" s="42"/>
      <c r="P114" s="42"/>
      <c r="Q114" s="42"/>
      <c r="R114" s="42"/>
      <c r="S114" s="42"/>
      <c r="T114" s="42"/>
      <c r="U114" s="42"/>
    </row>
    <row r="115" spans="1:21" s="24" customFormat="1" ht="72" x14ac:dyDescent="0.2">
      <c r="A115" s="38">
        <v>76</v>
      </c>
      <c r="B115" s="39" t="s">
        <v>348</v>
      </c>
      <c r="C115" s="40">
        <v>2</v>
      </c>
      <c r="D115" s="41">
        <v>108.63</v>
      </c>
      <c r="E115" s="42" t="s">
        <v>349</v>
      </c>
      <c r="F115" s="41">
        <v>52.17</v>
      </c>
      <c r="G115" s="41">
        <v>217</v>
      </c>
      <c r="H115" s="41" t="s">
        <v>350</v>
      </c>
      <c r="I115" s="41">
        <v>104</v>
      </c>
      <c r="J115" s="41">
        <v>1630</v>
      </c>
      <c r="K115" s="42" t="s">
        <v>351</v>
      </c>
      <c r="L115" s="42"/>
      <c r="M115" s="42"/>
      <c r="N115" s="42"/>
      <c r="O115" s="42"/>
      <c r="P115" s="42"/>
      <c r="Q115" s="42"/>
      <c r="R115" s="42"/>
      <c r="S115" s="42"/>
      <c r="T115" s="42"/>
      <c r="U115" s="42">
        <v>403</v>
      </c>
    </row>
    <row r="116" spans="1:21" s="24" customFormat="1" ht="60" x14ac:dyDescent="0.2">
      <c r="A116" s="38">
        <v>77</v>
      </c>
      <c r="B116" s="39" t="s">
        <v>352</v>
      </c>
      <c r="C116" s="40" t="s">
        <v>353</v>
      </c>
      <c r="D116" s="41">
        <v>17.54</v>
      </c>
      <c r="E116" s="42">
        <v>4.99</v>
      </c>
      <c r="F116" s="41" t="s">
        <v>354</v>
      </c>
      <c r="G116" s="41">
        <v>20</v>
      </c>
      <c r="H116" s="41">
        <v>6</v>
      </c>
      <c r="I116" s="41" t="s">
        <v>355</v>
      </c>
      <c r="J116" s="41">
        <v>180</v>
      </c>
      <c r="K116" s="42">
        <v>80</v>
      </c>
      <c r="L116" s="42"/>
      <c r="M116" s="42"/>
      <c r="N116" s="42"/>
      <c r="O116" s="42"/>
      <c r="P116" s="42"/>
      <c r="Q116" s="42"/>
      <c r="R116" s="42"/>
      <c r="S116" s="42"/>
      <c r="T116" s="42"/>
      <c r="U116" s="42" t="s">
        <v>356</v>
      </c>
    </row>
    <row r="117" spans="1:21" s="24" customFormat="1" ht="72" x14ac:dyDescent="0.2">
      <c r="A117" s="38">
        <v>78</v>
      </c>
      <c r="B117" s="39" t="s">
        <v>357</v>
      </c>
      <c r="C117" s="40" t="s">
        <v>353</v>
      </c>
      <c r="D117" s="41">
        <v>6.04</v>
      </c>
      <c r="E117" s="42">
        <v>0.97</v>
      </c>
      <c r="F117" s="41" t="s">
        <v>358</v>
      </c>
      <c r="G117" s="41">
        <v>7</v>
      </c>
      <c r="H117" s="41">
        <v>1</v>
      </c>
      <c r="I117" s="41" t="s">
        <v>359</v>
      </c>
      <c r="J117" s="41">
        <v>55</v>
      </c>
      <c r="K117" s="42">
        <v>16</v>
      </c>
      <c r="L117" s="42"/>
      <c r="M117" s="42"/>
      <c r="N117" s="42"/>
      <c r="O117" s="42"/>
      <c r="P117" s="42"/>
      <c r="Q117" s="42"/>
      <c r="R117" s="42"/>
      <c r="S117" s="42"/>
      <c r="T117" s="42"/>
      <c r="U117" s="42" t="s">
        <v>360</v>
      </c>
    </row>
    <row r="118" spans="1:21" s="24" customFormat="1" ht="72" x14ac:dyDescent="0.2">
      <c r="A118" s="43">
        <v>79</v>
      </c>
      <c r="B118" s="44" t="s">
        <v>361</v>
      </c>
      <c r="C118" s="45">
        <v>2</v>
      </c>
      <c r="D118" s="46">
        <v>968.45</v>
      </c>
      <c r="E118" s="47">
        <v>170.24</v>
      </c>
      <c r="F118" s="46" t="s">
        <v>362</v>
      </c>
      <c r="G118" s="46">
        <v>1937</v>
      </c>
      <c r="H118" s="46">
        <v>340</v>
      </c>
      <c r="I118" s="46" t="s">
        <v>363</v>
      </c>
      <c r="J118" s="46">
        <v>16013</v>
      </c>
      <c r="K118" s="47">
        <v>4868</v>
      </c>
      <c r="L118" s="47"/>
      <c r="M118" s="47"/>
      <c r="N118" s="47"/>
      <c r="O118" s="47"/>
      <c r="P118" s="47"/>
      <c r="Q118" s="47"/>
      <c r="R118" s="47"/>
      <c r="S118" s="47"/>
      <c r="T118" s="47"/>
      <c r="U118" s="47" t="s">
        <v>364</v>
      </c>
    </row>
    <row r="119" spans="1:21" s="24" customFormat="1" ht="21" customHeight="1" x14ac:dyDescent="0.2">
      <c r="A119" s="63" t="s">
        <v>365</v>
      </c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</row>
    <row r="120" spans="1:21" s="24" customFormat="1" ht="60" x14ac:dyDescent="0.2">
      <c r="A120" s="38">
        <v>80</v>
      </c>
      <c r="B120" s="39" t="s">
        <v>366</v>
      </c>
      <c r="C120" s="40">
        <v>32</v>
      </c>
      <c r="D120" s="41">
        <v>63.56</v>
      </c>
      <c r="E120" s="42"/>
      <c r="F120" s="41" t="s">
        <v>367</v>
      </c>
      <c r="G120" s="41">
        <v>2034</v>
      </c>
      <c r="H120" s="41"/>
      <c r="I120" s="41" t="s">
        <v>368</v>
      </c>
      <c r="J120" s="41">
        <v>12384</v>
      </c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 t="s">
        <v>369</v>
      </c>
    </row>
    <row r="121" spans="1:21" s="24" customFormat="1" ht="60" x14ac:dyDescent="0.2">
      <c r="A121" s="38">
        <v>81</v>
      </c>
      <c r="B121" s="39" t="s">
        <v>370</v>
      </c>
      <c r="C121" s="40">
        <v>28</v>
      </c>
      <c r="D121" s="41">
        <v>45.47</v>
      </c>
      <c r="E121" s="42">
        <v>31.48</v>
      </c>
      <c r="F121" s="41">
        <v>13.99</v>
      </c>
      <c r="G121" s="41">
        <v>1273</v>
      </c>
      <c r="H121" s="41">
        <v>881</v>
      </c>
      <c r="I121" s="41">
        <v>392</v>
      </c>
      <c r="J121" s="41">
        <v>14340</v>
      </c>
      <c r="K121" s="42">
        <v>12607</v>
      </c>
      <c r="L121" s="42"/>
      <c r="M121" s="42"/>
      <c r="N121" s="42"/>
      <c r="O121" s="42"/>
      <c r="P121" s="42"/>
      <c r="Q121" s="42"/>
      <c r="R121" s="42"/>
      <c r="S121" s="42"/>
      <c r="T121" s="42"/>
      <c r="U121" s="42">
        <v>1733</v>
      </c>
    </row>
    <row r="122" spans="1:21" s="24" customFormat="1" ht="60" x14ac:dyDescent="0.2">
      <c r="A122" s="38">
        <v>82</v>
      </c>
      <c r="B122" s="39" t="s">
        <v>371</v>
      </c>
      <c r="C122" s="40" t="s">
        <v>324</v>
      </c>
      <c r="D122" s="41">
        <v>80.19</v>
      </c>
      <c r="E122" s="42">
        <v>67.84</v>
      </c>
      <c r="F122" s="41">
        <v>12.35</v>
      </c>
      <c r="G122" s="41">
        <v>2</v>
      </c>
      <c r="H122" s="41">
        <v>2</v>
      </c>
      <c r="I122" s="41"/>
      <c r="J122" s="41">
        <v>31</v>
      </c>
      <c r="K122" s="42">
        <v>29</v>
      </c>
      <c r="L122" s="42"/>
      <c r="M122" s="42"/>
      <c r="N122" s="42"/>
      <c r="O122" s="42"/>
      <c r="P122" s="42"/>
      <c r="Q122" s="42"/>
      <c r="R122" s="42"/>
      <c r="S122" s="42"/>
      <c r="T122" s="42"/>
      <c r="U122" s="42">
        <v>2</v>
      </c>
    </row>
    <row r="123" spans="1:21" s="24" customFormat="1" ht="60" x14ac:dyDescent="0.2">
      <c r="A123" s="38">
        <v>83</v>
      </c>
      <c r="B123" s="39" t="s">
        <v>372</v>
      </c>
      <c r="C123" s="40" t="s">
        <v>373</v>
      </c>
      <c r="D123" s="41">
        <v>430.79</v>
      </c>
      <c r="E123" s="42">
        <v>363.58</v>
      </c>
      <c r="F123" s="41">
        <v>67.209999999999994</v>
      </c>
      <c r="G123" s="41">
        <v>43</v>
      </c>
      <c r="H123" s="41">
        <v>36</v>
      </c>
      <c r="I123" s="41">
        <v>7</v>
      </c>
      <c r="J123" s="41">
        <v>550</v>
      </c>
      <c r="K123" s="42">
        <v>520</v>
      </c>
      <c r="L123" s="42"/>
      <c r="M123" s="42"/>
      <c r="N123" s="42"/>
      <c r="O123" s="42"/>
      <c r="P123" s="42"/>
      <c r="Q123" s="42"/>
      <c r="R123" s="42"/>
      <c r="S123" s="42"/>
      <c r="T123" s="42"/>
      <c r="U123" s="42">
        <v>30</v>
      </c>
    </row>
    <row r="124" spans="1:21" s="24" customFormat="1" ht="60" x14ac:dyDescent="0.2">
      <c r="A124" s="38">
        <v>84</v>
      </c>
      <c r="B124" s="39" t="s">
        <v>374</v>
      </c>
      <c r="C124" s="40" t="s">
        <v>375</v>
      </c>
      <c r="D124" s="41">
        <v>1240.9100000000001</v>
      </c>
      <c r="E124" s="42">
        <v>1047.28</v>
      </c>
      <c r="F124" s="41">
        <v>193.63</v>
      </c>
      <c r="G124" s="41">
        <v>186</v>
      </c>
      <c r="H124" s="41">
        <v>157</v>
      </c>
      <c r="I124" s="41">
        <v>29</v>
      </c>
      <c r="J124" s="41">
        <v>2375</v>
      </c>
      <c r="K124" s="42">
        <v>2247</v>
      </c>
      <c r="L124" s="42"/>
      <c r="M124" s="42"/>
      <c r="N124" s="42"/>
      <c r="O124" s="42"/>
      <c r="P124" s="42"/>
      <c r="Q124" s="42"/>
      <c r="R124" s="42"/>
      <c r="S124" s="42"/>
      <c r="T124" s="42"/>
      <c r="U124" s="42">
        <v>128</v>
      </c>
    </row>
    <row r="125" spans="1:21" s="24" customFormat="1" ht="60" x14ac:dyDescent="0.2">
      <c r="A125" s="38">
        <v>85</v>
      </c>
      <c r="B125" s="39" t="s">
        <v>376</v>
      </c>
      <c r="C125" s="40" t="s">
        <v>377</v>
      </c>
      <c r="D125" s="41">
        <v>861.86</v>
      </c>
      <c r="E125" s="42">
        <v>160.52000000000001</v>
      </c>
      <c r="F125" s="41" t="s">
        <v>378</v>
      </c>
      <c r="G125" s="41">
        <v>112</v>
      </c>
      <c r="H125" s="41">
        <v>21</v>
      </c>
      <c r="I125" s="41" t="s">
        <v>379</v>
      </c>
      <c r="J125" s="41">
        <v>1056</v>
      </c>
      <c r="K125" s="42">
        <v>298</v>
      </c>
      <c r="L125" s="42"/>
      <c r="M125" s="42"/>
      <c r="N125" s="42"/>
      <c r="O125" s="42"/>
      <c r="P125" s="42"/>
      <c r="Q125" s="42"/>
      <c r="R125" s="42"/>
      <c r="S125" s="42"/>
      <c r="T125" s="42"/>
      <c r="U125" s="42" t="s">
        <v>380</v>
      </c>
    </row>
    <row r="126" spans="1:21" s="24" customFormat="1" ht="60" x14ac:dyDescent="0.2">
      <c r="A126" s="38">
        <v>86</v>
      </c>
      <c r="B126" s="39" t="s">
        <v>381</v>
      </c>
      <c r="C126" s="40" t="s">
        <v>375</v>
      </c>
      <c r="D126" s="41">
        <v>1502.3</v>
      </c>
      <c r="E126" s="42">
        <v>279.83</v>
      </c>
      <c r="F126" s="41" t="s">
        <v>382</v>
      </c>
      <c r="G126" s="41">
        <v>225</v>
      </c>
      <c r="H126" s="41">
        <v>42</v>
      </c>
      <c r="I126" s="41" t="s">
        <v>383</v>
      </c>
      <c r="J126" s="41">
        <v>2124</v>
      </c>
      <c r="K126" s="42">
        <v>600</v>
      </c>
      <c r="L126" s="42"/>
      <c r="M126" s="42"/>
      <c r="N126" s="42"/>
      <c r="O126" s="42"/>
      <c r="P126" s="42"/>
      <c r="Q126" s="42"/>
      <c r="R126" s="42"/>
      <c r="S126" s="42"/>
      <c r="T126" s="42"/>
      <c r="U126" s="42" t="s">
        <v>384</v>
      </c>
    </row>
    <row r="127" spans="1:21" s="24" customFormat="1" ht="84" x14ac:dyDescent="0.2">
      <c r="A127" s="38">
        <v>87</v>
      </c>
      <c r="B127" s="39" t="s">
        <v>385</v>
      </c>
      <c r="C127" s="40" t="s">
        <v>377</v>
      </c>
      <c r="D127" s="41">
        <v>371.58</v>
      </c>
      <c r="E127" s="42"/>
      <c r="F127" s="41" t="s">
        <v>386</v>
      </c>
      <c r="G127" s="41">
        <v>48</v>
      </c>
      <c r="H127" s="41"/>
      <c r="I127" s="41" t="s">
        <v>387</v>
      </c>
      <c r="J127" s="41">
        <v>278</v>
      </c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 t="s">
        <v>388</v>
      </c>
    </row>
    <row r="128" spans="1:21" s="24" customFormat="1" ht="84" x14ac:dyDescent="0.2">
      <c r="A128" s="38">
        <v>88</v>
      </c>
      <c r="B128" s="39" t="s">
        <v>389</v>
      </c>
      <c r="C128" s="40" t="s">
        <v>375</v>
      </c>
      <c r="D128" s="41">
        <v>650.70000000000005</v>
      </c>
      <c r="E128" s="42"/>
      <c r="F128" s="41" t="s">
        <v>390</v>
      </c>
      <c r="G128" s="41">
        <v>98</v>
      </c>
      <c r="H128" s="41"/>
      <c r="I128" s="41" t="s">
        <v>391</v>
      </c>
      <c r="J128" s="41">
        <v>562</v>
      </c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 t="s">
        <v>392</v>
      </c>
    </row>
    <row r="129" spans="1:21" s="24" customFormat="1" ht="72" x14ac:dyDescent="0.2">
      <c r="A129" s="38">
        <v>89</v>
      </c>
      <c r="B129" s="39" t="s">
        <v>393</v>
      </c>
      <c r="C129" s="40" t="s">
        <v>377</v>
      </c>
      <c r="D129" s="41">
        <v>76.61</v>
      </c>
      <c r="E129" s="42"/>
      <c r="F129" s="41" t="s">
        <v>394</v>
      </c>
      <c r="G129" s="41">
        <v>10</v>
      </c>
      <c r="H129" s="41"/>
      <c r="I129" s="41" t="s">
        <v>395</v>
      </c>
      <c r="J129" s="41">
        <v>65</v>
      </c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 t="s">
        <v>396</v>
      </c>
    </row>
    <row r="130" spans="1:21" s="24" customFormat="1" ht="72" x14ac:dyDescent="0.2">
      <c r="A130" s="38">
        <v>90</v>
      </c>
      <c r="B130" s="39" t="s">
        <v>397</v>
      </c>
      <c r="C130" s="40" t="s">
        <v>375</v>
      </c>
      <c r="D130" s="41">
        <v>155.22999999999999</v>
      </c>
      <c r="E130" s="42"/>
      <c r="F130" s="41" t="s">
        <v>398</v>
      </c>
      <c r="G130" s="41">
        <v>23</v>
      </c>
      <c r="H130" s="41"/>
      <c r="I130" s="41" t="s">
        <v>399</v>
      </c>
      <c r="J130" s="41">
        <v>152</v>
      </c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 t="s">
        <v>400</v>
      </c>
    </row>
    <row r="131" spans="1:21" s="24" customFormat="1" ht="48" x14ac:dyDescent="0.2">
      <c r="A131" s="38">
        <v>91</v>
      </c>
      <c r="B131" s="39" t="s">
        <v>401</v>
      </c>
      <c r="C131" s="40" t="s">
        <v>402</v>
      </c>
      <c r="D131" s="41">
        <v>266.92</v>
      </c>
      <c r="E131" s="42"/>
      <c r="F131" s="41" t="s">
        <v>403</v>
      </c>
      <c r="G131" s="41">
        <v>75</v>
      </c>
      <c r="H131" s="41"/>
      <c r="I131" s="41" t="s">
        <v>404</v>
      </c>
      <c r="J131" s="41">
        <v>525</v>
      </c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 t="s">
        <v>405</v>
      </c>
    </row>
    <row r="132" spans="1:21" s="24" customFormat="1" ht="60" x14ac:dyDescent="0.2">
      <c r="A132" s="38">
        <v>92</v>
      </c>
      <c r="B132" s="39" t="s">
        <v>406</v>
      </c>
      <c r="C132" s="40" t="s">
        <v>402</v>
      </c>
      <c r="D132" s="41">
        <v>168.51</v>
      </c>
      <c r="E132" s="42">
        <v>27.41</v>
      </c>
      <c r="F132" s="41" t="s">
        <v>407</v>
      </c>
      <c r="G132" s="41">
        <v>47</v>
      </c>
      <c r="H132" s="41">
        <v>8</v>
      </c>
      <c r="I132" s="41" t="s">
        <v>360</v>
      </c>
      <c r="J132" s="41">
        <v>444</v>
      </c>
      <c r="K132" s="42">
        <v>110</v>
      </c>
      <c r="L132" s="42"/>
      <c r="M132" s="42"/>
      <c r="N132" s="42"/>
      <c r="O132" s="42"/>
      <c r="P132" s="42"/>
      <c r="Q132" s="42"/>
      <c r="R132" s="42"/>
      <c r="S132" s="42"/>
      <c r="T132" s="42"/>
      <c r="U132" s="42" t="s">
        <v>408</v>
      </c>
    </row>
    <row r="133" spans="1:21" s="24" customFormat="1" ht="60" x14ac:dyDescent="0.2">
      <c r="A133" s="38">
        <v>93</v>
      </c>
      <c r="B133" s="39" t="s">
        <v>409</v>
      </c>
      <c r="C133" s="40" t="s">
        <v>402</v>
      </c>
      <c r="D133" s="41">
        <v>29.32</v>
      </c>
      <c r="E133" s="42">
        <v>4.63</v>
      </c>
      <c r="F133" s="41" t="s">
        <v>410</v>
      </c>
      <c r="G133" s="41">
        <v>8</v>
      </c>
      <c r="H133" s="41">
        <v>1</v>
      </c>
      <c r="I133" s="41" t="s">
        <v>173</v>
      </c>
      <c r="J133" s="41">
        <v>77</v>
      </c>
      <c r="K133" s="42">
        <v>19</v>
      </c>
      <c r="L133" s="42"/>
      <c r="M133" s="42"/>
      <c r="N133" s="42"/>
      <c r="O133" s="42"/>
      <c r="P133" s="42"/>
      <c r="Q133" s="42"/>
      <c r="R133" s="42"/>
      <c r="S133" s="42"/>
      <c r="T133" s="42"/>
      <c r="U133" s="42" t="s">
        <v>411</v>
      </c>
    </row>
    <row r="134" spans="1:21" s="24" customFormat="1" ht="60" x14ac:dyDescent="0.2">
      <c r="A134" s="38">
        <v>94</v>
      </c>
      <c r="B134" s="39" t="s">
        <v>412</v>
      </c>
      <c r="C134" s="40" t="s">
        <v>413</v>
      </c>
      <c r="D134" s="41">
        <v>47.76</v>
      </c>
      <c r="E134" s="42">
        <v>47.76</v>
      </c>
      <c r="F134" s="41"/>
      <c r="G134" s="41">
        <v>36</v>
      </c>
      <c r="H134" s="41">
        <v>36</v>
      </c>
      <c r="I134" s="41"/>
      <c r="J134" s="41">
        <v>512</v>
      </c>
      <c r="K134" s="42">
        <v>512</v>
      </c>
      <c r="L134" s="42"/>
      <c r="M134" s="42"/>
      <c r="N134" s="42"/>
      <c r="O134" s="42"/>
      <c r="P134" s="42"/>
      <c r="Q134" s="42"/>
      <c r="R134" s="42"/>
      <c r="S134" s="42"/>
      <c r="T134" s="42"/>
      <c r="U134" s="42"/>
    </row>
    <row r="135" spans="1:21" s="24" customFormat="1" ht="72" x14ac:dyDescent="0.2">
      <c r="A135" s="38">
        <v>95</v>
      </c>
      <c r="B135" s="39" t="s">
        <v>414</v>
      </c>
      <c r="C135" s="40" t="s">
        <v>415</v>
      </c>
      <c r="D135" s="41">
        <v>4225.9399999999996</v>
      </c>
      <c r="E135" s="42" t="s">
        <v>416</v>
      </c>
      <c r="F135" s="41" t="s">
        <v>417</v>
      </c>
      <c r="G135" s="41">
        <v>85</v>
      </c>
      <c r="H135" s="41" t="s">
        <v>418</v>
      </c>
      <c r="I135" s="41" t="s">
        <v>419</v>
      </c>
      <c r="J135" s="41">
        <v>578</v>
      </c>
      <c r="K135" s="42">
        <v>35</v>
      </c>
      <c r="L135" s="42"/>
      <c r="M135" s="42"/>
      <c r="N135" s="42"/>
      <c r="O135" s="42"/>
      <c r="P135" s="42"/>
      <c r="Q135" s="42"/>
      <c r="R135" s="42"/>
      <c r="S135" s="42"/>
      <c r="T135" s="42"/>
      <c r="U135" s="42" t="s">
        <v>420</v>
      </c>
    </row>
    <row r="136" spans="1:21" s="24" customFormat="1" ht="48" x14ac:dyDescent="0.2">
      <c r="A136" s="38">
        <v>96</v>
      </c>
      <c r="B136" s="39" t="s">
        <v>421</v>
      </c>
      <c r="C136" s="40">
        <v>25</v>
      </c>
      <c r="D136" s="41">
        <v>15.37</v>
      </c>
      <c r="E136" s="42"/>
      <c r="F136" s="41">
        <v>15.37</v>
      </c>
      <c r="G136" s="41">
        <v>384</v>
      </c>
      <c r="H136" s="41"/>
      <c r="I136" s="41">
        <v>384</v>
      </c>
      <c r="J136" s="41">
        <v>4114</v>
      </c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>
        <v>4114</v>
      </c>
    </row>
    <row r="137" spans="1:21" s="24" customFormat="1" ht="108" x14ac:dyDescent="0.2">
      <c r="A137" s="38">
        <v>97</v>
      </c>
      <c r="B137" s="39" t="s">
        <v>422</v>
      </c>
      <c r="C137" s="40">
        <v>25</v>
      </c>
      <c r="D137" s="41">
        <v>19.010000000000002</v>
      </c>
      <c r="E137" s="42"/>
      <c r="F137" s="41">
        <v>19.010000000000002</v>
      </c>
      <c r="G137" s="41">
        <v>475</v>
      </c>
      <c r="H137" s="41"/>
      <c r="I137" s="41">
        <v>475</v>
      </c>
      <c r="J137" s="41">
        <v>2908</v>
      </c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>
        <v>2908</v>
      </c>
    </row>
    <row r="138" spans="1:21" s="24" customFormat="1" ht="60" x14ac:dyDescent="0.2">
      <c r="A138" s="38">
        <v>98</v>
      </c>
      <c r="B138" s="39" t="s">
        <v>423</v>
      </c>
      <c r="C138" s="40">
        <v>25</v>
      </c>
      <c r="D138" s="41">
        <v>15.37</v>
      </c>
      <c r="E138" s="42"/>
      <c r="F138" s="41">
        <v>15.37</v>
      </c>
      <c r="G138" s="41">
        <v>384</v>
      </c>
      <c r="H138" s="41"/>
      <c r="I138" s="41">
        <v>384</v>
      </c>
      <c r="J138" s="41">
        <v>4114</v>
      </c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>
        <v>4114</v>
      </c>
    </row>
    <row r="139" spans="1:21" s="24" customFormat="1" ht="72" x14ac:dyDescent="0.2">
      <c r="A139" s="38">
        <v>99</v>
      </c>
      <c r="B139" s="39" t="s">
        <v>424</v>
      </c>
      <c r="C139" s="40" t="s">
        <v>413</v>
      </c>
      <c r="D139" s="41">
        <v>1573.85</v>
      </c>
      <c r="E139" s="42" t="s">
        <v>425</v>
      </c>
      <c r="F139" s="41" t="s">
        <v>426</v>
      </c>
      <c r="G139" s="41">
        <v>1180</v>
      </c>
      <c r="H139" s="41" t="s">
        <v>427</v>
      </c>
      <c r="I139" s="41" t="s">
        <v>428</v>
      </c>
      <c r="J139" s="41">
        <v>7716</v>
      </c>
      <c r="K139" s="42" t="s">
        <v>429</v>
      </c>
      <c r="L139" s="42"/>
      <c r="M139" s="42"/>
      <c r="N139" s="42"/>
      <c r="O139" s="42"/>
      <c r="P139" s="42"/>
      <c r="Q139" s="42"/>
      <c r="R139" s="42"/>
      <c r="S139" s="42"/>
      <c r="T139" s="42"/>
      <c r="U139" s="42" t="s">
        <v>430</v>
      </c>
    </row>
    <row r="140" spans="1:21" s="24" customFormat="1" ht="72" x14ac:dyDescent="0.2">
      <c r="A140" s="38">
        <v>100</v>
      </c>
      <c r="B140" s="39" t="s">
        <v>431</v>
      </c>
      <c r="C140" s="40" t="s">
        <v>432</v>
      </c>
      <c r="D140" s="41">
        <v>459.92</v>
      </c>
      <c r="E140" s="42" t="s">
        <v>433</v>
      </c>
      <c r="F140" s="41"/>
      <c r="G140" s="41">
        <v>690</v>
      </c>
      <c r="H140" s="41" t="s">
        <v>434</v>
      </c>
      <c r="I140" s="41"/>
      <c r="J140" s="41">
        <v>3781</v>
      </c>
      <c r="K140" s="42" t="s">
        <v>435</v>
      </c>
      <c r="L140" s="42"/>
      <c r="M140" s="42"/>
      <c r="N140" s="42"/>
      <c r="O140" s="42"/>
      <c r="P140" s="42"/>
      <c r="Q140" s="42"/>
      <c r="R140" s="42"/>
      <c r="S140" s="42"/>
      <c r="T140" s="42"/>
      <c r="U140" s="42"/>
    </row>
    <row r="141" spans="1:21" s="24" customFormat="1" ht="48" x14ac:dyDescent="0.2">
      <c r="A141" s="38">
        <v>101</v>
      </c>
      <c r="B141" s="39" t="s">
        <v>436</v>
      </c>
      <c r="C141" s="40" t="s">
        <v>413</v>
      </c>
      <c r="D141" s="41">
        <v>516.86</v>
      </c>
      <c r="E141" s="42" t="s">
        <v>437</v>
      </c>
      <c r="F141" s="41" t="s">
        <v>438</v>
      </c>
      <c r="G141" s="41">
        <v>388</v>
      </c>
      <c r="H141" s="41" t="s">
        <v>439</v>
      </c>
      <c r="I141" s="41" t="s">
        <v>440</v>
      </c>
      <c r="J141" s="41">
        <v>2669</v>
      </c>
      <c r="K141" s="42" t="s">
        <v>441</v>
      </c>
      <c r="L141" s="42"/>
      <c r="M141" s="42"/>
      <c r="N141" s="42"/>
      <c r="O141" s="42"/>
      <c r="P141" s="42"/>
      <c r="Q141" s="42"/>
      <c r="R141" s="42"/>
      <c r="S141" s="42"/>
      <c r="T141" s="42"/>
      <c r="U141" s="42" t="s">
        <v>442</v>
      </c>
    </row>
    <row r="142" spans="1:21" s="24" customFormat="1" ht="108" x14ac:dyDescent="0.2">
      <c r="A142" s="38">
        <v>102</v>
      </c>
      <c r="B142" s="39" t="s">
        <v>443</v>
      </c>
      <c r="C142" s="40" t="s">
        <v>444</v>
      </c>
      <c r="D142" s="41">
        <v>4488.84</v>
      </c>
      <c r="E142" s="42" t="s">
        <v>445</v>
      </c>
      <c r="F142" s="41" t="s">
        <v>446</v>
      </c>
      <c r="G142" s="41">
        <v>359</v>
      </c>
      <c r="H142" s="41" t="s">
        <v>447</v>
      </c>
      <c r="I142" s="41" t="s">
        <v>448</v>
      </c>
      <c r="J142" s="41">
        <v>2955</v>
      </c>
      <c r="K142" s="42" t="s">
        <v>449</v>
      </c>
      <c r="L142" s="42"/>
      <c r="M142" s="42"/>
      <c r="N142" s="42"/>
      <c r="O142" s="42"/>
      <c r="P142" s="42"/>
      <c r="Q142" s="42"/>
      <c r="R142" s="42"/>
      <c r="S142" s="42"/>
      <c r="T142" s="42"/>
      <c r="U142" s="42" t="s">
        <v>450</v>
      </c>
    </row>
    <row r="143" spans="1:21" s="24" customFormat="1" ht="48" x14ac:dyDescent="0.2">
      <c r="A143" s="43">
        <v>103</v>
      </c>
      <c r="B143" s="44" t="s">
        <v>451</v>
      </c>
      <c r="C143" s="45" t="s">
        <v>444</v>
      </c>
      <c r="D143" s="46">
        <v>4992.7299999999996</v>
      </c>
      <c r="E143" s="47" t="s">
        <v>452</v>
      </c>
      <c r="F143" s="46" t="s">
        <v>453</v>
      </c>
      <c r="G143" s="46">
        <v>399</v>
      </c>
      <c r="H143" s="46" t="s">
        <v>454</v>
      </c>
      <c r="I143" s="46" t="s">
        <v>455</v>
      </c>
      <c r="J143" s="46">
        <v>3407</v>
      </c>
      <c r="K143" s="47" t="s">
        <v>456</v>
      </c>
      <c r="L143" s="47"/>
      <c r="M143" s="47"/>
      <c r="N143" s="47"/>
      <c r="O143" s="47"/>
      <c r="P143" s="47"/>
      <c r="Q143" s="47"/>
      <c r="R143" s="47"/>
      <c r="S143" s="47"/>
      <c r="T143" s="47"/>
      <c r="U143" s="47" t="s">
        <v>457</v>
      </c>
    </row>
    <row r="144" spans="1:21" s="24" customFormat="1" ht="21" customHeight="1" x14ac:dyDescent="0.2">
      <c r="A144" s="63" t="s">
        <v>458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</row>
    <row r="145" spans="1:21" s="24" customFormat="1" ht="48" x14ac:dyDescent="0.2">
      <c r="A145" s="38">
        <v>104</v>
      </c>
      <c r="B145" s="39" t="s">
        <v>459</v>
      </c>
      <c r="C145" s="40" t="s">
        <v>460</v>
      </c>
      <c r="D145" s="41">
        <v>5022.6099999999997</v>
      </c>
      <c r="E145" s="42">
        <v>1889.7</v>
      </c>
      <c r="F145" s="41" t="s">
        <v>461</v>
      </c>
      <c r="G145" s="41">
        <v>70</v>
      </c>
      <c r="H145" s="41">
        <v>26</v>
      </c>
      <c r="I145" s="41" t="s">
        <v>462</v>
      </c>
      <c r="J145" s="41">
        <v>684</v>
      </c>
      <c r="K145" s="42">
        <v>378</v>
      </c>
      <c r="L145" s="42"/>
      <c r="M145" s="42"/>
      <c r="N145" s="42"/>
      <c r="O145" s="42"/>
      <c r="P145" s="42"/>
      <c r="Q145" s="42"/>
      <c r="R145" s="42"/>
      <c r="S145" s="42"/>
      <c r="T145" s="42"/>
      <c r="U145" s="42" t="s">
        <v>463</v>
      </c>
    </row>
    <row r="146" spans="1:21" s="24" customFormat="1" ht="48" x14ac:dyDescent="0.2">
      <c r="A146" s="38">
        <v>105</v>
      </c>
      <c r="B146" s="39" t="s">
        <v>464</v>
      </c>
      <c r="C146" s="40" t="s">
        <v>465</v>
      </c>
      <c r="D146" s="41">
        <v>601.35</v>
      </c>
      <c r="E146" s="42">
        <v>130.35</v>
      </c>
      <c r="F146" s="41" t="s">
        <v>466</v>
      </c>
      <c r="G146" s="41">
        <v>42</v>
      </c>
      <c r="H146" s="41">
        <v>9</v>
      </c>
      <c r="I146" s="41" t="s">
        <v>467</v>
      </c>
      <c r="J146" s="41">
        <v>368</v>
      </c>
      <c r="K146" s="42">
        <v>130</v>
      </c>
      <c r="L146" s="42"/>
      <c r="M146" s="42"/>
      <c r="N146" s="42"/>
      <c r="O146" s="42"/>
      <c r="P146" s="42"/>
      <c r="Q146" s="42"/>
      <c r="R146" s="42"/>
      <c r="S146" s="42"/>
      <c r="T146" s="42"/>
      <c r="U146" s="42" t="s">
        <v>468</v>
      </c>
    </row>
    <row r="147" spans="1:21" s="24" customFormat="1" ht="72" x14ac:dyDescent="0.2">
      <c r="A147" s="38">
        <v>106</v>
      </c>
      <c r="B147" s="39" t="s">
        <v>469</v>
      </c>
      <c r="C147" s="40" t="s">
        <v>470</v>
      </c>
      <c r="D147" s="41">
        <v>2674.67</v>
      </c>
      <c r="E147" s="42" t="s">
        <v>471</v>
      </c>
      <c r="F147" s="41" t="s">
        <v>472</v>
      </c>
      <c r="G147" s="41">
        <v>80</v>
      </c>
      <c r="H147" s="41">
        <v>5</v>
      </c>
      <c r="I147" s="41" t="s">
        <v>473</v>
      </c>
      <c r="J147" s="41">
        <v>486</v>
      </c>
      <c r="K147" s="42" t="s">
        <v>474</v>
      </c>
      <c r="L147" s="42"/>
      <c r="M147" s="42"/>
      <c r="N147" s="42"/>
      <c r="O147" s="42"/>
      <c r="P147" s="42"/>
      <c r="Q147" s="42"/>
      <c r="R147" s="42"/>
      <c r="S147" s="42"/>
      <c r="T147" s="42"/>
      <c r="U147" s="42" t="s">
        <v>475</v>
      </c>
    </row>
    <row r="148" spans="1:21" s="24" customFormat="1" ht="48" x14ac:dyDescent="0.2">
      <c r="A148" s="38">
        <v>107</v>
      </c>
      <c r="B148" s="39" t="s">
        <v>476</v>
      </c>
      <c r="C148" s="40" t="s">
        <v>477</v>
      </c>
      <c r="D148" s="41">
        <v>102</v>
      </c>
      <c r="E148" s="42" t="s">
        <v>478</v>
      </c>
      <c r="F148" s="41"/>
      <c r="G148" s="41">
        <v>306</v>
      </c>
      <c r="H148" s="41" t="s">
        <v>479</v>
      </c>
      <c r="I148" s="41"/>
      <c r="J148" s="41">
        <v>1135</v>
      </c>
      <c r="K148" s="42" t="s">
        <v>480</v>
      </c>
      <c r="L148" s="42"/>
      <c r="M148" s="42"/>
      <c r="N148" s="42"/>
      <c r="O148" s="42"/>
      <c r="P148" s="42"/>
      <c r="Q148" s="42"/>
      <c r="R148" s="42"/>
      <c r="S148" s="42"/>
      <c r="T148" s="42"/>
      <c r="U148" s="42"/>
    </row>
    <row r="149" spans="1:21" s="24" customFormat="1" ht="84" x14ac:dyDescent="0.2">
      <c r="A149" s="38">
        <v>108</v>
      </c>
      <c r="B149" s="39" t="s">
        <v>481</v>
      </c>
      <c r="C149" s="40" t="s">
        <v>482</v>
      </c>
      <c r="D149" s="41">
        <v>31936.21</v>
      </c>
      <c r="E149" s="42" t="s">
        <v>483</v>
      </c>
      <c r="F149" s="41" t="s">
        <v>484</v>
      </c>
      <c r="G149" s="41">
        <v>639</v>
      </c>
      <c r="H149" s="41" t="s">
        <v>485</v>
      </c>
      <c r="I149" s="41" t="s">
        <v>486</v>
      </c>
      <c r="J149" s="41">
        <v>3265</v>
      </c>
      <c r="K149" s="42" t="s">
        <v>487</v>
      </c>
      <c r="L149" s="42"/>
      <c r="M149" s="42"/>
      <c r="N149" s="42"/>
      <c r="O149" s="42"/>
      <c r="P149" s="42"/>
      <c r="Q149" s="42"/>
      <c r="R149" s="42"/>
      <c r="S149" s="42"/>
      <c r="T149" s="42"/>
      <c r="U149" s="42" t="s">
        <v>488</v>
      </c>
    </row>
    <row r="150" spans="1:21" s="24" customFormat="1" ht="60" x14ac:dyDescent="0.2">
      <c r="A150" s="38">
        <v>109</v>
      </c>
      <c r="B150" s="39" t="s">
        <v>489</v>
      </c>
      <c r="C150" s="40" t="s">
        <v>482</v>
      </c>
      <c r="D150" s="41">
        <v>34167</v>
      </c>
      <c r="E150" s="42" t="s">
        <v>490</v>
      </c>
      <c r="F150" s="41" t="s">
        <v>491</v>
      </c>
      <c r="G150" s="41">
        <v>683</v>
      </c>
      <c r="H150" s="41" t="s">
        <v>492</v>
      </c>
      <c r="I150" s="41" t="s">
        <v>493</v>
      </c>
      <c r="J150" s="41">
        <v>3404</v>
      </c>
      <c r="K150" s="42" t="s">
        <v>494</v>
      </c>
      <c r="L150" s="42"/>
      <c r="M150" s="42"/>
      <c r="N150" s="42"/>
      <c r="O150" s="42"/>
      <c r="P150" s="42"/>
      <c r="Q150" s="42"/>
      <c r="R150" s="42"/>
      <c r="S150" s="42"/>
      <c r="T150" s="42"/>
      <c r="U150" s="42" t="s">
        <v>495</v>
      </c>
    </row>
    <row r="151" spans="1:21" s="24" customFormat="1" ht="84" x14ac:dyDescent="0.2">
      <c r="A151" s="38">
        <v>110</v>
      </c>
      <c r="B151" s="39" t="s">
        <v>496</v>
      </c>
      <c r="C151" s="40" t="s">
        <v>482</v>
      </c>
      <c r="D151" s="41">
        <v>3218.43</v>
      </c>
      <c r="E151" s="42" t="s">
        <v>497</v>
      </c>
      <c r="F151" s="41" t="s">
        <v>498</v>
      </c>
      <c r="G151" s="41">
        <v>64</v>
      </c>
      <c r="H151" s="41" t="s">
        <v>499</v>
      </c>
      <c r="I151" s="41" t="s">
        <v>122</v>
      </c>
      <c r="J151" s="41">
        <v>493</v>
      </c>
      <c r="K151" s="42" t="s">
        <v>500</v>
      </c>
      <c r="L151" s="42"/>
      <c r="M151" s="42"/>
      <c r="N151" s="42"/>
      <c r="O151" s="42"/>
      <c r="P151" s="42"/>
      <c r="Q151" s="42"/>
      <c r="R151" s="42"/>
      <c r="S151" s="42"/>
      <c r="T151" s="42"/>
      <c r="U151" s="42" t="s">
        <v>501</v>
      </c>
    </row>
    <row r="152" spans="1:21" s="24" customFormat="1" ht="60" x14ac:dyDescent="0.2">
      <c r="A152" s="38">
        <v>111</v>
      </c>
      <c r="B152" s="39" t="s">
        <v>502</v>
      </c>
      <c r="C152" s="40" t="s">
        <v>503</v>
      </c>
      <c r="D152" s="41">
        <v>8.92</v>
      </c>
      <c r="E152" s="42" t="s">
        <v>504</v>
      </c>
      <c r="F152" s="41">
        <v>3.59</v>
      </c>
      <c r="G152" s="41">
        <v>1</v>
      </c>
      <c r="H152" s="41" t="s">
        <v>505</v>
      </c>
      <c r="I152" s="41"/>
      <c r="J152" s="41">
        <v>6</v>
      </c>
      <c r="K152" s="42" t="s">
        <v>506</v>
      </c>
      <c r="L152" s="42"/>
      <c r="M152" s="42"/>
      <c r="N152" s="42"/>
      <c r="O152" s="42"/>
      <c r="P152" s="42"/>
      <c r="Q152" s="42"/>
      <c r="R152" s="42"/>
      <c r="S152" s="42"/>
      <c r="T152" s="42"/>
      <c r="U152" s="42">
        <v>2</v>
      </c>
    </row>
    <row r="153" spans="1:21" s="24" customFormat="1" ht="84" x14ac:dyDescent="0.2">
      <c r="A153" s="38">
        <v>112</v>
      </c>
      <c r="B153" s="39" t="s">
        <v>507</v>
      </c>
      <c r="C153" s="40" t="s">
        <v>508</v>
      </c>
      <c r="D153" s="41">
        <v>511</v>
      </c>
      <c r="E153" s="42" t="s">
        <v>509</v>
      </c>
      <c r="F153" s="41"/>
      <c r="G153" s="41">
        <v>1729</v>
      </c>
      <c r="H153" s="41" t="s">
        <v>510</v>
      </c>
      <c r="I153" s="41"/>
      <c r="J153" s="41">
        <v>8076</v>
      </c>
      <c r="K153" s="42" t="s">
        <v>511</v>
      </c>
      <c r="L153" s="42"/>
      <c r="M153" s="42"/>
      <c r="N153" s="42"/>
      <c r="O153" s="42"/>
      <c r="P153" s="42"/>
      <c r="Q153" s="42"/>
      <c r="R153" s="42"/>
      <c r="S153" s="42"/>
      <c r="T153" s="42"/>
      <c r="U153" s="42"/>
    </row>
    <row r="154" spans="1:21" s="24" customFormat="1" ht="72" x14ac:dyDescent="0.2">
      <c r="A154" s="38">
        <v>113</v>
      </c>
      <c r="B154" s="39" t="s">
        <v>512</v>
      </c>
      <c r="C154" s="40" t="s">
        <v>513</v>
      </c>
      <c r="D154" s="41">
        <v>4.12</v>
      </c>
      <c r="E154" s="42"/>
      <c r="F154" s="41">
        <v>4.12</v>
      </c>
      <c r="G154" s="41">
        <v>73</v>
      </c>
      <c r="H154" s="41"/>
      <c r="I154" s="41">
        <v>73</v>
      </c>
      <c r="J154" s="41">
        <v>549</v>
      </c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>
        <v>549</v>
      </c>
    </row>
    <row r="155" spans="1:21" s="24" customFormat="1" ht="72" x14ac:dyDescent="0.2">
      <c r="A155" s="38">
        <v>114</v>
      </c>
      <c r="B155" s="39" t="s">
        <v>514</v>
      </c>
      <c r="C155" s="40" t="s">
        <v>513</v>
      </c>
      <c r="D155" s="41">
        <v>5.75</v>
      </c>
      <c r="E155" s="42"/>
      <c r="F155" s="41">
        <v>5.75</v>
      </c>
      <c r="G155" s="41">
        <v>101</v>
      </c>
      <c r="H155" s="41"/>
      <c r="I155" s="41">
        <v>101</v>
      </c>
      <c r="J155" s="41">
        <v>931</v>
      </c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>
        <v>931</v>
      </c>
    </row>
    <row r="156" spans="1:21" s="24" customFormat="1" ht="72" x14ac:dyDescent="0.2">
      <c r="A156" s="43">
        <v>115</v>
      </c>
      <c r="B156" s="44" t="s">
        <v>515</v>
      </c>
      <c r="C156" s="45">
        <v>17.64</v>
      </c>
      <c r="D156" s="46">
        <v>5.98</v>
      </c>
      <c r="E156" s="47"/>
      <c r="F156" s="46">
        <v>5.98</v>
      </c>
      <c r="G156" s="46">
        <v>105</v>
      </c>
      <c r="H156" s="46"/>
      <c r="I156" s="46">
        <v>105</v>
      </c>
      <c r="J156" s="46">
        <v>495</v>
      </c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>
        <v>495</v>
      </c>
    </row>
    <row r="157" spans="1:21" s="24" customFormat="1" ht="36" x14ac:dyDescent="0.2">
      <c r="A157" s="67" t="s">
        <v>516</v>
      </c>
      <c r="B157" s="68"/>
      <c r="C157" s="68"/>
      <c r="D157" s="68"/>
      <c r="E157" s="68"/>
      <c r="F157" s="68"/>
      <c r="G157" s="48">
        <v>55914</v>
      </c>
      <c r="H157" s="48" t="s">
        <v>517</v>
      </c>
      <c r="I157" s="48" t="s">
        <v>518</v>
      </c>
      <c r="J157" s="48">
        <v>332145</v>
      </c>
      <c r="K157" s="48" t="s">
        <v>519</v>
      </c>
      <c r="L157" s="48"/>
      <c r="M157" s="48"/>
      <c r="N157" s="48"/>
      <c r="O157" s="48"/>
      <c r="P157" s="48"/>
      <c r="Q157" s="48"/>
      <c r="R157" s="48"/>
      <c r="S157" s="48"/>
      <c r="T157" s="48"/>
      <c r="U157" s="48" t="s">
        <v>520</v>
      </c>
    </row>
    <row r="158" spans="1:21" s="24" customFormat="1" x14ac:dyDescent="0.2">
      <c r="A158" s="67" t="s">
        <v>521</v>
      </c>
      <c r="B158" s="68"/>
      <c r="C158" s="68"/>
      <c r="D158" s="68"/>
      <c r="E158" s="68"/>
      <c r="F158" s="68"/>
      <c r="G158" s="48">
        <v>60989</v>
      </c>
      <c r="H158" s="48"/>
      <c r="I158" s="48"/>
      <c r="J158" s="48">
        <v>368379</v>
      </c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</row>
    <row r="159" spans="1:21" s="24" customFormat="1" x14ac:dyDescent="0.2">
      <c r="A159" s="67" t="s">
        <v>522</v>
      </c>
      <c r="B159" s="68"/>
      <c r="C159" s="68"/>
      <c r="D159" s="68"/>
      <c r="E159" s="68"/>
      <c r="F159" s="6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</row>
    <row r="160" spans="1:21" s="24" customFormat="1" ht="65.099999999999994" customHeight="1" x14ac:dyDescent="0.2">
      <c r="A160" s="67" t="s">
        <v>523</v>
      </c>
      <c r="B160" s="68"/>
      <c r="C160" s="68"/>
      <c r="D160" s="68"/>
      <c r="E160" s="68"/>
      <c r="F160" s="68"/>
      <c r="G160" s="48">
        <v>5075</v>
      </c>
      <c r="H160" s="48">
        <v>1243</v>
      </c>
      <c r="I160" s="48" t="s">
        <v>524</v>
      </c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</row>
    <row r="161" spans="1:21" s="24" customFormat="1" ht="36" x14ac:dyDescent="0.2">
      <c r="A161" s="67" t="s">
        <v>525</v>
      </c>
      <c r="B161" s="68"/>
      <c r="C161" s="68"/>
      <c r="D161" s="68"/>
      <c r="E161" s="68"/>
      <c r="F161" s="68"/>
      <c r="G161" s="48"/>
      <c r="H161" s="48"/>
      <c r="I161" s="48"/>
      <c r="J161" s="48">
        <v>32</v>
      </c>
      <c r="K161" s="48" t="s">
        <v>526</v>
      </c>
      <c r="L161" s="48"/>
      <c r="M161" s="48"/>
      <c r="N161" s="48"/>
      <c r="O161" s="48"/>
      <c r="P161" s="48"/>
      <c r="Q161" s="48"/>
      <c r="R161" s="48"/>
      <c r="S161" s="48"/>
      <c r="T161" s="48"/>
      <c r="U161" s="48"/>
    </row>
    <row r="162" spans="1:21" s="24" customFormat="1" ht="65.099999999999994" customHeight="1" x14ac:dyDescent="0.2">
      <c r="A162" s="67" t="s">
        <v>527</v>
      </c>
      <c r="B162" s="68"/>
      <c r="C162" s="68"/>
      <c r="D162" s="68"/>
      <c r="E162" s="68"/>
      <c r="F162" s="68"/>
      <c r="G162" s="48"/>
      <c r="H162" s="48"/>
      <c r="I162" s="48"/>
      <c r="J162" s="48">
        <v>36202</v>
      </c>
      <c r="K162" s="48">
        <v>17112</v>
      </c>
      <c r="L162" s="48"/>
      <c r="M162" s="48"/>
      <c r="N162" s="48"/>
      <c r="O162" s="48"/>
      <c r="P162" s="48"/>
      <c r="Q162" s="48"/>
      <c r="R162" s="48"/>
      <c r="S162" s="48"/>
      <c r="T162" s="48"/>
      <c r="U162" s="48" t="s">
        <v>528</v>
      </c>
    </row>
    <row r="163" spans="1:21" s="24" customFormat="1" x14ac:dyDescent="0.2">
      <c r="A163" s="67" t="s">
        <v>529</v>
      </c>
      <c r="B163" s="68"/>
      <c r="C163" s="68"/>
      <c r="D163" s="68"/>
      <c r="E163" s="68"/>
      <c r="F163" s="6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</row>
    <row r="164" spans="1:21" s="24" customFormat="1" x14ac:dyDescent="0.2">
      <c r="A164" s="67" t="s">
        <v>530</v>
      </c>
      <c r="B164" s="68"/>
      <c r="C164" s="68"/>
      <c r="D164" s="68"/>
      <c r="E164" s="68"/>
      <c r="F164" s="68"/>
      <c r="G164" s="48">
        <v>9207</v>
      </c>
      <c r="H164" s="48"/>
      <c r="I164" s="48"/>
      <c r="J164" s="48">
        <v>127620</v>
      </c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</row>
    <row r="165" spans="1:21" s="24" customFormat="1" x14ac:dyDescent="0.2">
      <c r="A165" s="67" t="s">
        <v>531</v>
      </c>
      <c r="B165" s="68"/>
      <c r="C165" s="68"/>
      <c r="D165" s="68"/>
      <c r="E165" s="68"/>
      <c r="F165" s="68"/>
      <c r="G165" s="48">
        <v>30537</v>
      </c>
      <c r="H165" s="48"/>
      <c r="I165" s="48"/>
      <c r="J165" s="48">
        <v>151172</v>
      </c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</row>
    <row r="166" spans="1:21" s="24" customFormat="1" x14ac:dyDescent="0.2">
      <c r="A166" s="67" t="s">
        <v>532</v>
      </c>
      <c r="B166" s="68"/>
      <c r="C166" s="68"/>
      <c r="D166" s="68"/>
      <c r="E166" s="68"/>
      <c r="F166" s="68"/>
      <c r="G166" s="48">
        <v>22979</v>
      </c>
      <c r="H166" s="48"/>
      <c r="I166" s="48"/>
      <c r="J166" s="48">
        <v>114534</v>
      </c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</row>
    <row r="167" spans="1:21" s="24" customFormat="1" x14ac:dyDescent="0.2">
      <c r="A167" s="69" t="s">
        <v>533</v>
      </c>
      <c r="B167" s="70"/>
      <c r="C167" s="70"/>
      <c r="D167" s="70"/>
      <c r="E167" s="70"/>
      <c r="F167" s="70"/>
      <c r="G167" s="49">
        <v>10550</v>
      </c>
      <c r="H167" s="49"/>
      <c r="I167" s="49"/>
      <c r="J167" s="49">
        <v>112833</v>
      </c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</row>
    <row r="168" spans="1:21" s="24" customFormat="1" x14ac:dyDescent="0.2">
      <c r="A168" s="69" t="s">
        <v>534</v>
      </c>
      <c r="B168" s="70"/>
      <c r="C168" s="70"/>
      <c r="D168" s="70"/>
      <c r="E168" s="70"/>
      <c r="F168" s="70"/>
      <c r="G168" s="49">
        <v>6074</v>
      </c>
      <c r="H168" s="49"/>
      <c r="I168" s="49"/>
      <c r="J168" s="49">
        <v>65010</v>
      </c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</row>
    <row r="169" spans="1:21" s="24" customFormat="1" x14ac:dyDescent="0.2">
      <c r="A169" s="69" t="s">
        <v>535</v>
      </c>
      <c r="B169" s="70"/>
      <c r="C169" s="70"/>
      <c r="D169" s="70"/>
      <c r="E169" s="70"/>
      <c r="F169" s="70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</row>
    <row r="170" spans="1:21" s="24" customFormat="1" x14ac:dyDescent="0.2">
      <c r="A170" s="67" t="s">
        <v>536</v>
      </c>
      <c r="B170" s="68"/>
      <c r="C170" s="68"/>
      <c r="D170" s="68"/>
      <c r="E170" s="68"/>
      <c r="F170" s="68"/>
      <c r="G170" s="48">
        <v>77202</v>
      </c>
      <c r="H170" s="48"/>
      <c r="I170" s="48"/>
      <c r="J170" s="48">
        <v>541557</v>
      </c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</row>
    <row r="171" spans="1:21" s="24" customFormat="1" x14ac:dyDescent="0.2">
      <c r="A171" s="67" t="s">
        <v>537</v>
      </c>
      <c r="B171" s="68"/>
      <c r="C171" s="68"/>
      <c r="D171" s="68"/>
      <c r="E171" s="68"/>
      <c r="F171" s="68"/>
      <c r="G171" s="48">
        <v>411</v>
      </c>
      <c r="H171" s="48"/>
      <c r="I171" s="48"/>
      <c r="J171" s="48">
        <v>4665</v>
      </c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</row>
    <row r="172" spans="1:21" s="24" customFormat="1" x14ac:dyDescent="0.2">
      <c r="A172" s="67" t="s">
        <v>538</v>
      </c>
      <c r="B172" s="68"/>
      <c r="C172" s="68"/>
      <c r="D172" s="68"/>
      <c r="E172" s="68"/>
      <c r="F172" s="68"/>
      <c r="G172" s="48">
        <v>77613</v>
      </c>
      <c r="H172" s="48"/>
      <c r="I172" s="48"/>
      <c r="J172" s="48">
        <v>546222</v>
      </c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</row>
    <row r="173" spans="1:21" s="24" customFormat="1" x14ac:dyDescent="0.2">
      <c r="A173" s="69" t="s">
        <v>539</v>
      </c>
      <c r="B173" s="70"/>
      <c r="C173" s="70"/>
      <c r="D173" s="70"/>
      <c r="E173" s="70"/>
      <c r="F173" s="70"/>
      <c r="G173" s="49">
        <v>77613</v>
      </c>
      <c r="H173" s="49"/>
      <c r="I173" s="49"/>
      <c r="J173" s="49">
        <v>546222</v>
      </c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</row>
    <row r="174" spans="1:21" s="24" customFormat="1" ht="12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</row>
    <row r="175" spans="1:21" s="24" customFormat="1" x14ac:dyDescent="0.2">
      <c r="A175" s="25"/>
      <c r="B175" s="29" t="s">
        <v>23</v>
      </c>
      <c r="C175" s="30"/>
      <c r="D175" s="31"/>
      <c r="E175" s="31"/>
      <c r="F175" s="30"/>
      <c r="G175" s="32">
        <f>IF(ISBLANK(X19),"",ROUND(Y19/X19,2)*100)</f>
        <v>114.99999999999999</v>
      </c>
      <c r="H175" s="4"/>
      <c r="I175" s="4"/>
      <c r="J175" s="32">
        <f>IF(ISBLANK(X20),"",ROUND(Y20/X20,2)*100)</f>
        <v>88</v>
      </c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</row>
    <row r="176" spans="1:21" s="24" customFormat="1" x14ac:dyDescent="0.2">
      <c r="A176" s="25"/>
      <c r="B176" s="29" t="s">
        <v>24</v>
      </c>
      <c r="C176" s="30"/>
      <c r="D176" s="31"/>
      <c r="E176" s="31"/>
      <c r="F176" s="30"/>
      <c r="G176" s="20">
        <f>IF(ISBLANK(X19),"",ROUND(Z19/X19,2)*100)</f>
        <v>66</v>
      </c>
      <c r="H176" s="6"/>
      <c r="I176" s="6"/>
      <c r="J176" s="20">
        <f>IF(ISBLANK(X20),"",ROUND(Z20/X20,2)*100)</f>
        <v>51</v>
      </c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</row>
    <row r="177" spans="1:21" s="24" customFormat="1" ht="12" x14ac:dyDescent="0.2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s="6" customFormat="1" ht="12" x14ac:dyDescent="0.2">
      <c r="A178" s="21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1" s="26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</sheetData>
  <mergeCells count="54">
    <mergeCell ref="A171:F171"/>
    <mergeCell ref="A172:F172"/>
    <mergeCell ref="A173:F173"/>
    <mergeCell ref="A166:F166"/>
    <mergeCell ref="A167:F167"/>
    <mergeCell ref="A168:F168"/>
    <mergeCell ref="A169:F169"/>
    <mergeCell ref="A170:F170"/>
    <mergeCell ref="A161:F161"/>
    <mergeCell ref="A162:F162"/>
    <mergeCell ref="A163:F163"/>
    <mergeCell ref="A164:F164"/>
    <mergeCell ref="A165:F165"/>
    <mergeCell ref="A144:U144"/>
    <mergeCell ref="A157:F157"/>
    <mergeCell ref="A158:F158"/>
    <mergeCell ref="A159:F159"/>
    <mergeCell ref="A160:F160"/>
    <mergeCell ref="A81:U81"/>
    <mergeCell ref="A100:U100"/>
    <mergeCell ref="A101:U101"/>
    <mergeCell ref="A109:U109"/>
    <mergeCell ref="A119:U119"/>
    <mergeCell ref="A55:U55"/>
    <mergeCell ref="A56:U56"/>
    <mergeCell ref="A59:U59"/>
    <mergeCell ref="A64:U64"/>
    <mergeCell ref="A70:U70"/>
    <mergeCell ref="G15:I15"/>
    <mergeCell ref="G19:H19"/>
    <mergeCell ref="J16:K16"/>
    <mergeCell ref="A29:U29"/>
    <mergeCell ref="A43:U43"/>
    <mergeCell ref="G26:G27"/>
    <mergeCell ref="J17:K17"/>
    <mergeCell ref="J18:K18"/>
    <mergeCell ref="A11:U11"/>
    <mergeCell ref="A12:U12"/>
    <mergeCell ref="A13:U13"/>
    <mergeCell ref="J15:U15"/>
    <mergeCell ref="A25:A27"/>
    <mergeCell ref="B25:B27"/>
    <mergeCell ref="C25:C27"/>
    <mergeCell ref="D25:F25"/>
    <mergeCell ref="D26:D27"/>
    <mergeCell ref="G20:H20"/>
    <mergeCell ref="J20:K20"/>
    <mergeCell ref="J26:J27"/>
    <mergeCell ref="G25:I25"/>
    <mergeCell ref="G16:H16"/>
    <mergeCell ref="J19:K19"/>
    <mergeCell ref="G17:H17"/>
    <mergeCell ref="G18:H18"/>
    <mergeCell ref="J25:U2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Копылова Екатерина Владимировна</dc:creator>
  <cp:lastModifiedBy>Попова Марина Валерьевна</cp:lastModifiedBy>
  <cp:lastPrinted>2021-05-28T09:47:49Z</cp:lastPrinted>
  <dcterms:created xsi:type="dcterms:W3CDTF">2003-01-28T12:33:10Z</dcterms:created>
  <dcterms:modified xsi:type="dcterms:W3CDTF">2021-10-20T05:19:55Z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