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69. СМР ул.  Рязанская, 26\"/>
    </mc:Choice>
  </mc:AlternateContent>
  <bookViews>
    <workbookView xWindow="0" yWindow="120" windowWidth="19440" windowHeight="8040" tabRatio="853"/>
  </bookViews>
  <sheets>
    <sheet name="СМР с  НДС" sheetId="23" r:id="rId1"/>
    <sheet name="СМР" sheetId="24" r:id="rId2"/>
  </sheets>
  <definedNames>
    <definedName name="Подрядчик">#REF!</definedName>
    <definedName name="ФИО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D16" i="23" l="1"/>
  <c r="G16" i="24" l="1"/>
  <c r="F16" i="24"/>
  <c r="E16" i="24"/>
  <c r="D16" i="24"/>
  <c r="A5" i="24"/>
  <c r="G20" i="24"/>
  <c r="F20" i="24"/>
  <c r="E20" i="24"/>
  <c r="D20" i="24"/>
  <c r="H16" i="24" l="1"/>
  <c r="H17" i="24" s="1"/>
  <c r="H18" i="24" s="1"/>
  <c r="H19" i="24" s="1"/>
  <c r="H20" i="24" s="1"/>
  <c r="H22" i="24" s="1"/>
  <c r="F10" i="24" s="1"/>
  <c r="H16" i="23" l="1"/>
  <c r="H19" i="23" l="1"/>
  <c r="H20" i="23" s="1"/>
  <c r="G18" i="23"/>
  <c r="F18" i="23"/>
  <c r="E18" i="23"/>
  <c r="D18" i="23"/>
  <c r="F10" i="23" l="1"/>
</calcChain>
</file>

<file path=xl/sharedStrings.xml><?xml version="1.0" encoding="utf-8"?>
<sst xmlns="http://schemas.openxmlformats.org/spreadsheetml/2006/main" count="61" uniqueCount="35">
  <si>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</si>
  <si>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</si>
  <si>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</si>
  <si>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</si>
  <si>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</si>
  <si>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</si>
  <si>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</si>
  <si>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</si>
  <si>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</si>
  <si>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</si>
  <si>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</si>
  <si>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</si>
  <si>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</si>
  <si>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</si>
  <si>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</si>
  <si>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Начальник управления (специализированного в прочих отраслях)</t>
  </si>
  <si>
    <t xml:space="preserve">ИТОГО </t>
  </si>
  <si>
    <t>Ю.А. Седов</t>
  </si>
  <si>
    <t>ЛС №1</t>
  </si>
  <si>
    <t>Резерв средств на непредвиденные работы и затраты 2 %</t>
  </si>
  <si>
    <t>Коэффициент на производство работ в зимнее время 3.3%</t>
  </si>
  <si>
    <t>Итого</t>
  </si>
  <si>
    <t>ВСЕГО без НДС</t>
  </si>
  <si>
    <t>Составлен (а) в ценах на 4 квартал 2020 года</t>
  </si>
  <si>
    <t>Исп. Юлайханова</t>
  </si>
  <si>
    <t>НДС 20%</t>
  </si>
  <si>
    <t>УТВЕРЖДАЮ:  АО "Челябинскгоргаз"</t>
  </si>
  <si>
    <t>_____________________________</t>
  </si>
  <si>
    <t>____________________/__________________________________/</t>
  </si>
  <si>
    <t>на технологическое присоединение</t>
  </si>
  <si>
    <t>НДС не предусмотрен</t>
  </si>
  <si>
    <t xml:space="preserve"> Газопровод низкого давления от точки подключения до границы земельного участка по адресу: г. Челябинск,  ул. Рязанская, 26 . Технологическое присоединение</t>
  </si>
  <si>
    <t>Составлен (а) в ценах на 1 квартал 2021 года</t>
  </si>
  <si>
    <t>И.о. начальника управления (специализированного в прочих отраслях)</t>
  </si>
  <si>
    <t>О.А. Рыжикова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</si>
</sst>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/>
    <xf numFmtId="0" fontId="0" fillId="0" borderId="0" xfId="0" applyBorder="1" applyAlignment="1"/>
    <xf numFmtId="0" fontId="10" fillId="0" borderId="0" xfId="0" applyFont="1" applyAlignment="1"/>
    <xf numFmtId="164" fontId="3" fillId="0" borderId="7" xfId="0" applyNumberFormat="1" applyFont="1" applyBorder="1" applyAlignment="1">
      <alignment horizontal="right" vertical="center" wrapText="1"/>
    </xf>
    <xf numFmtId="164" fontId="5" fillId="0" borderId="1" xfId="6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G25" sqref="G25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s="22" customFormat="1" ht="33" customHeight="1" x14ac:dyDescent="0.25">
      <c r="A1" s="24" t="s">
        <v>8</v>
      </c>
      <c r="C1" s="23" t="s">
        <v>27</v>
      </c>
      <c r="D1" s="41" t="s">
        <v>26</v>
      </c>
      <c r="E1" s="41"/>
      <c r="F1" s="41"/>
      <c r="G1" s="41"/>
      <c r="H1" s="41"/>
    </row>
    <row r="2" spans="1:11" ht="14.25" customHeight="1" x14ac:dyDescent="0.25">
      <c r="A2" s="43"/>
      <c r="B2" s="43"/>
      <c r="C2" s="43"/>
      <c r="E2" s="44"/>
      <c r="F2" s="44"/>
      <c r="G2" s="44"/>
      <c r="H2" s="44"/>
    </row>
    <row r="3" spans="1:11" ht="20.25" customHeight="1" x14ac:dyDescent="0.25">
      <c r="A3" s="45" t="s">
        <v>28</v>
      </c>
      <c r="B3" s="45"/>
      <c r="C3" s="45"/>
      <c r="D3" s="46" t="s">
        <v>28</v>
      </c>
      <c r="E3" s="46"/>
      <c r="F3" s="46"/>
      <c r="G3" s="46"/>
      <c r="H3" s="46"/>
    </row>
    <row r="5" spans="1:11" ht="30.75" customHeight="1" x14ac:dyDescent="0.25">
      <c r="A5" s="42" t="s">
        <v>31</v>
      </c>
      <c r="B5" s="42"/>
      <c r="C5" s="42"/>
      <c r="D5" s="42"/>
      <c r="E5" s="42"/>
      <c r="F5" s="42"/>
      <c r="G5" s="42"/>
      <c r="H5" s="42"/>
      <c r="I5" s="7"/>
      <c r="J5" s="7"/>
      <c r="K5" s="7"/>
    </row>
    <row r="7" spans="1:11" ht="17.25" customHeight="1" x14ac:dyDescent="0.25">
      <c r="A7" s="33" t="s">
        <v>6</v>
      </c>
      <c r="B7" s="33"/>
      <c r="C7" s="33"/>
      <c r="D7" s="33"/>
      <c r="E7" s="33"/>
      <c r="F7" s="33"/>
      <c r="G7" s="33"/>
      <c r="H7" s="33"/>
    </row>
    <row r="8" spans="1:11" ht="12.75" customHeight="1" x14ac:dyDescent="0.25">
      <c r="A8" s="34" t="s">
        <v>29</v>
      </c>
      <c r="B8" s="34"/>
      <c r="C8" s="34"/>
      <c r="D8" s="34"/>
      <c r="E8" s="34"/>
      <c r="F8" s="34"/>
      <c r="G8" s="34"/>
      <c r="H8" s="34"/>
    </row>
    <row r="10" spans="1:11" x14ac:dyDescent="0.25">
      <c r="D10" s="8" t="s">
        <v>11</v>
      </c>
      <c r="E10" s="8"/>
      <c r="F10" s="35">
        <f>H20</f>
        <v>1026437.196</v>
      </c>
      <c r="G10" s="35"/>
      <c r="H10" t="s">
        <v>14</v>
      </c>
    </row>
    <row r="11" spans="1:11" x14ac:dyDescent="0.25">
      <c r="A11" t="s">
        <v>32</v>
      </c>
    </row>
    <row r="12" spans="1:11" ht="21" customHeight="1" x14ac:dyDescent="0.25">
      <c r="A12" s="36" t="s">
        <v>9</v>
      </c>
      <c r="B12" s="36" t="s">
        <v>13</v>
      </c>
      <c r="C12" s="36" t="s">
        <v>0</v>
      </c>
      <c r="D12" s="38" t="s">
        <v>10</v>
      </c>
      <c r="E12" s="39"/>
      <c r="F12" s="39"/>
      <c r="G12" s="39"/>
      <c r="H12" s="40"/>
    </row>
    <row r="13" spans="1:11" ht="31.5" customHeight="1" x14ac:dyDescent="0.25">
      <c r="A13" s="37"/>
      <c r="B13" s="37"/>
      <c r="C13" s="37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11" s="5" customFormat="1" ht="11.25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5">
      <c r="A15" s="12">
        <v>1</v>
      </c>
      <c r="B15" s="12"/>
      <c r="C15" s="9" t="s">
        <v>12</v>
      </c>
      <c r="D15" s="2"/>
      <c r="E15" s="2"/>
      <c r="F15" s="2"/>
      <c r="G15" s="2"/>
      <c r="H15" s="2"/>
      <c r="I15" s="3"/>
      <c r="J15" s="3"/>
    </row>
    <row r="16" spans="1:11" ht="15.75" customHeight="1" x14ac:dyDescent="0.25">
      <c r="A16" s="10"/>
      <c r="B16" s="10" t="s">
        <v>18</v>
      </c>
      <c r="C16" s="1" t="s">
        <v>7</v>
      </c>
      <c r="D16" s="19">
        <f>13897.43+2408.79+674558.69</f>
        <v>690864.90999999992</v>
      </c>
      <c r="E16" s="19">
        <v>147727.57</v>
      </c>
      <c r="F16" s="19"/>
      <c r="G16" s="19"/>
      <c r="H16" s="25">
        <f>E16+D16</f>
        <v>838592.48</v>
      </c>
      <c r="I16" s="3"/>
      <c r="J16" s="3"/>
    </row>
    <row r="17" spans="1:10" ht="15.75" customHeight="1" x14ac:dyDescent="0.25">
      <c r="A17" s="14"/>
      <c r="B17" s="13"/>
      <c r="C17" s="15" t="s">
        <v>19</v>
      </c>
      <c r="D17" s="19"/>
      <c r="E17" s="19"/>
      <c r="F17" s="19"/>
      <c r="G17" s="19"/>
      <c r="H17" s="25">
        <f>ROUND(H16/100*2,2)</f>
        <v>16771.849999999999</v>
      </c>
      <c r="I17" s="3"/>
      <c r="J17" s="3"/>
    </row>
    <row r="18" spans="1:10" ht="15.75" customHeight="1" x14ac:dyDescent="0.25">
      <c r="A18" s="27" t="s">
        <v>16</v>
      </c>
      <c r="B18" s="28"/>
      <c r="C18" s="28"/>
      <c r="D18" s="20">
        <f t="shared" ref="D18:G18" si="0">SUM(D15)</f>
        <v>0</v>
      </c>
      <c r="E18" s="20">
        <f t="shared" si="0"/>
        <v>0</v>
      </c>
      <c r="F18" s="20">
        <f t="shared" si="0"/>
        <v>0</v>
      </c>
      <c r="G18" s="20">
        <f t="shared" si="0"/>
        <v>0</v>
      </c>
      <c r="H18" s="26">
        <f>H17+H16</f>
        <v>855364.33</v>
      </c>
      <c r="I18" s="3"/>
      <c r="J18" s="3"/>
    </row>
    <row r="19" spans="1:10" ht="15.75" customHeight="1" x14ac:dyDescent="0.25">
      <c r="A19" s="29" t="s">
        <v>25</v>
      </c>
      <c r="B19" s="30"/>
      <c r="C19" s="31"/>
      <c r="D19" s="20"/>
      <c r="E19" s="20"/>
      <c r="F19" s="20"/>
      <c r="G19" s="20"/>
      <c r="H19" s="18">
        <f>H18/100*20</f>
        <v>171072.86599999998</v>
      </c>
      <c r="I19" s="3"/>
      <c r="J19" s="3"/>
    </row>
    <row r="20" spans="1:10" ht="15.75" customHeight="1" x14ac:dyDescent="0.25">
      <c r="A20" s="27" t="s">
        <v>22</v>
      </c>
      <c r="B20" s="28"/>
      <c r="C20" s="32"/>
      <c r="D20" s="20"/>
      <c r="E20" s="20"/>
      <c r="F20" s="20"/>
      <c r="G20" s="20"/>
      <c r="H20" s="18">
        <f>H18+H19</f>
        <v>1026437.196</v>
      </c>
      <c r="I20" s="3"/>
      <c r="J20" s="3"/>
    </row>
    <row r="21" spans="1:10" x14ac:dyDescent="0.25">
      <c r="D21" s="21"/>
      <c r="E21" s="21"/>
      <c r="F21" s="21"/>
      <c r="G21" s="21"/>
      <c r="H21" s="21"/>
    </row>
    <row r="23" spans="1:10" x14ac:dyDescent="0.25">
      <c r="B23" t="s">
        <v>33</v>
      </c>
      <c r="D23" s="11"/>
      <c r="E23" s="11"/>
      <c r="G23" t="s">
        <v>34</v>
      </c>
    </row>
    <row r="26" spans="1:10" x14ac:dyDescent="0.25">
      <c r="A26" t="s">
        <v>24</v>
      </c>
    </row>
  </sheetData>
  <mergeCells count="16">
    <mergeCell ref="D1:H1"/>
    <mergeCell ref="A5:H5"/>
    <mergeCell ref="A2:C2"/>
    <mergeCell ref="E2:H2"/>
    <mergeCell ref="A3:C3"/>
    <mergeCell ref="D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договору № ______________от__________________г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4" zoomScaleNormal="100" zoomScaleSheetLayoutView="120" workbookViewId="0">
      <selection activeCell="G24" sqref="G24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s="22" customFormat="1" ht="33" customHeight="1" x14ac:dyDescent="0.25">
      <c r="A1" s="24" t="s">
        <v>8</v>
      </c>
      <c r="C1" s="23" t="s">
        <v>27</v>
      </c>
      <c r="D1" s="41" t="s">
        <v>26</v>
      </c>
      <c r="E1" s="41"/>
      <c r="F1" s="41"/>
      <c r="G1" s="41"/>
      <c r="H1" s="41"/>
    </row>
    <row r="2" spans="1:11" ht="14.25" customHeight="1" x14ac:dyDescent="0.25">
      <c r="A2" s="43"/>
      <c r="B2" s="43"/>
      <c r="C2" s="43"/>
      <c r="E2" s="44"/>
      <c r="F2" s="44"/>
      <c r="G2" s="44"/>
      <c r="H2" s="44"/>
    </row>
    <row r="3" spans="1:11" ht="20.25" customHeight="1" x14ac:dyDescent="0.25">
      <c r="A3" s="45" t="s">
        <v>28</v>
      </c>
      <c r="B3" s="45"/>
      <c r="C3" s="45"/>
      <c r="D3" s="46" t="s">
        <v>28</v>
      </c>
      <c r="E3" s="46"/>
      <c r="F3" s="46"/>
      <c r="G3" s="46"/>
      <c r="H3" s="46"/>
    </row>
    <row r="5" spans="1:11" ht="30.75" customHeight="1" x14ac:dyDescent="0.25">
      <c r="A5" s="42" t="str">
        <f>'СМР с  НДС'!A5:H5</f>
        <v xml:space="preserve"> Газопровод низкого давления от точки подключения до границы земельного участка по адресу: г. Челябинск,  ул. Рязанская, 26 . Технологическое присоединение</v>
      </c>
      <c r="B5" s="42"/>
      <c r="C5" s="42"/>
      <c r="D5" s="42"/>
      <c r="E5" s="42"/>
      <c r="F5" s="42"/>
      <c r="G5" s="42"/>
      <c r="H5" s="42"/>
      <c r="I5" s="7"/>
      <c r="J5" s="7"/>
      <c r="K5" s="7"/>
    </row>
    <row r="7" spans="1:11" ht="17.25" customHeight="1" x14ac:dyDescent="0.25">
      <c r="A7" s="33" t="s">
        <v>6</v>
      </c>
      <c r="B7" s="33"/>
      <c r="C7" s="33"/>
      <c r="D7" s="33"/>
      <c r="E7" s="33"/>
      <c r="F7" s="33"/>
      <c r="G7" s="33"/>
      <c r="H7" s="33"/>
    </row>
    <row r="8" spans="1:11" ht="12.75" customHeight="1" x14ac:dyDescent="0.25">
      <c r="A8" s="34" t="s">
        <v>29</v>
      </c>
      <c r="B8" s="34"/>
      <c r="C8" s="34"/>
      <c r="D8" s="34"/>
      <c r="E8" s="34"/>
      <c r="F8" s="34"/>
      <c r="G8" s="34"/>
      <c r="H8" s="34"/>
    </row>
    <row r="10" spans="1:11" x14ac:dyDescent="0.25">
      <c r="D10" s="8" t="s">
        <v>11</v>
      </c>
      <c r="E10" s="8"/>
      <c r="F10" s="35">
        <f>H22</f>
        <v>883591.35</v>
      </c>
      <c r="G10" s="35"/>
      <c r="H10" t="s">
        <v>14</v>
      </c>
    </row>
    <row r="11" spans="1:11" x14ac:dyDescent="0.25">
      <c r="A11" t="s">
        <v>23</v>
      </c>
    </row>
    <row r="12" spans="1:11" ht="21" customHeight="1" x14ac:dyDescent="0.25">
      <c r="A12" s="36" t="s">
        <v>9</v>
      </c>
      <c r="B12" s="36" t="s">
        <v>13</v>
      </c>
      <c r="C12" s="36" t="s">
        <v>0</v>
      </c>
      <c r="D12" s="38" t="s">
        <v>10</v>
      </c>
      <c r="E12" s="39"/>
      <c r="F12" s="39"/>
      <c r="G12" s="39"/>
      <c r="H12" s="40"/>
    </row>
    <row r="13" spans="1:11" ht="31.5" customHeight="1" x14ac:dyDescent="0.25">
      <c r="A13" s="37"/>
      <c r="B13" s="37"/>
      <c r="C13" s="37"/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11" s="5" customFormat="1" ht="11.25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5">
      <c r="A15" s="16">
        <v>1</v>
      </c>
      <c r="B15" s="16"/>
      <c r="C15" s="9" t="s">
        <v>12</v>
      </c>
      <c r="D15" s="2"/>
      <c r="E15" s="2"/>
      <c r="F15" s="2"/>
      <c r="G15" s="2"/>
      <c r="H15" s="2"/>
      <c r="I15" s="3"/>
      <c r="J15" s="3"/>
    </row>
    <row r="16" spans="1:11" ht="15.75" customHeight="1" x14ac:dyDescent="0.25">
      <c r="A16" s="10"/>
      <c r="B16" s="10" t="s">
        <v>18</v>
      </c>
      <c r="C16" s="1" t="s">
        <v>7</v>
      </c>
      <c r="D16" s="19">
        <f>'СМР с  НДС'!D16</f>
        <v>690864.90999999992</v>
      </c>
      <c r="E16" s="19">
        <f>'СМР с  НДС'!E16</f>
        <v>147727.57</v>
      </c>
      <c r="F16" s="19">
        <f>'СМР с  НДС'!F16</f>
        <v>0</v>
      </c>
      <c r="G16" s="19">
        <f>'СМР с  НДС'!G16</f>
        <v>0</v>
      </c>
      <c r="H16" s="25">
        <f>E16+D16</f>
        <v>838592.48</v>
      </c>
      <c r="I16" s="3"/>
      <c r="J16" s="3"/>
    </row>
    <row r="17" spans="1:10" ht="15.75" customHeight="1" x14ac:dyDescent="0.25">
      <c r="A17" s="14"/>
      <c r="B17" s="10"/>
      <c r="C17" s="15" t="s">
        <v>20</v>
      </c>
      <c r="D17" s="19"/>
      <c r="E17" s="19"/>
      <c r="F17" s="19"/>
      <c r="G17" s="19"/>
      <c r="H17" s="25">
        <f>ROUND(H16/100*3.3,2)</f>
        <v>27673.55</v>
      </c>
      <c r="I17" s="3"/>
      <c r="J17" s="3"/>
    </row>
    <row r="18" spans="1:10" ht="15.75" customHeight="1" x14ac:dyDescent="0.25">
      <c r="A18" s="14"/>
      <c r="B18" s="10"/>
      <c r="C18" s="15" t="s">
        <v>21</v>
      </c>
      <c r="D18" s="19"/>
      <c r="E18" s="19"/>
      <c r="F18" s="19"/>
      <c r="G18" s="19"/>
      <c r="H18" s="25">
        <f>H17+H16</f>
        <v>866266.03</v>
      </c>
      <c r="I18" s="3"/>
      <c r="J18" s="3"/>
    </row>
    <row r="19" spans="1:10" ht="15.75" customHeight="1" x14ac:dyDescent="0.25">
      <c r="A19" s="14"/>
      <c r="B19" s="17"/>
      <c r="C19" s="15" t="s">
        <v>19</v>
      </c>
      <c r="D19" s="19"/>
      <c r="E19" s="19"/>
      <c r="F19" s="19"/>
      <c r="G19" s="19"/>
      <c r="H19" s="25">
        <f>ROUND(H18/100*2,2)</f>
        <v>17325.32</v>
      </c>
      <c r="I19" s="3"/>
      <c r="J19" s="3"/>
    </row>
    <row r="20" spans="1:10" ht="15.75" customHeight="1" x14ac:dyDescent="0.25">
      <c r="A20" s="27" t="s">
        <v>16</v>
      </c>
      <c r="B20" s="28"/>
      <c r="C20" s="28"/>
      <c r="D20" s="20">
        <f t="shared" ref="D20:G20" si="0">SUM(D15)</f>
        <v>0</v>
      </c>
      <c r="E20" s="20">
        <f t="shared" si="0"/>
        <v>0</v>
      </c>
      <c r="F20" s="20">
        <f t="shared" si="0"/>
        <v>0</v>
      </c>
      <c r="G20" s="20">
        <f t="shared" si="0"/>
        <v>0</v>
      </c>
      <c r="H20" s="26">
        <f>H19+H18</f>
        <v>883591.35</v>
      </c>
      <c r="I20" s="3"/>
      <c r="J20" s="3"/>
    </row>
    <row r="21" spans="1:10" ht="15.75" customHeight="1" x14ac:dyDescent="0.25">
      <c r="A21" s="29" t="s">
        <v>30</v>
      </c>
      <c r="B21" s="30"/>
      <c r="C21" s="31"/>
      <c r="D21" s="20"/>
      <c r="E21" s="20"/>
      <c r="F21" s="20"/>
      <c r="G21" s="20"/>
      <c r="H21" s="18">
        <v>0</v>
      </c>
      <c r="I21" s="3"/>
      <c r="J21" s="3"/>
    </row>
    <row r="22" spans="1:10" ht="15.75" customHeight="1" x14ac:dyDescent="0.25">
      <c r="A22" s="27" t="s">
        <v>22</v>
      </c>
      <c r="B22" s="28"/>
      <c r="C22" s="32"/>
      <c r="D22" s="20"/>
      <c r="E22" s="20"/>
      <c r="F22" s="20"/>
      <c r="G22" s="20"/>
      <c r="H22" s="18">
        <f>H20+H21</f>
        <v>883591.35</v>
      </c>
      <c r="I22" s="3"/>
      <c r="J22" s="3"/>
    </row>
    <row r="23" spans="1:10" x14ac:dyDescent="0.25">
      <c r="D23" s="21"/>
      <c r="E23" s="21"/>
      <c r="F23" s="21"/>
      <c r="G23" s="21"/>
      <c r="H23" s="21"/>
    </row>
    <row r="25" spans="1:10" x14ac:dyDescent="0.25">
      <c r="B25" t="s">
        <v>15</v>
      </c>
      <c r="D25" s="11"/>
      <c r="E25" s="11"/>
      <c r="G25" t="s">
        <v>17</v>
      </c>
    </row>
    <row r="28" spans="1:10" x14ac:dyDescent="0.25">
      <c r="A28" t="s">
        <v>24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A5:H5"/>
    <mergeCell ref="D1:H1"/>
    <mergeCell ref="A2:C2"/>
    <mergeCell ref="E2:H2"/>
    <mergeCell ref="A3:C3"/>
    <mergeCell ref="D3:H3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договору № ______________от__________________г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СМР с  НДС</vt:lpstr>
      <vt:lpstr>СМР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2021-06-23T04:52:26Z</cp:lastPrinted>
  <dcterms:created xsi:type="dcterms:W3CDTF">2015-09-28T09:43:35Z</dcterms:created>
  <dcterms:modified xsi:type="dcterms:W3CDTF">2021-08-11T04:22:24Z</dcterms:modified>
</cp:coreProperties>
</file>