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 l="1"/>
  <c r="G17" i="1"/>
  <c r="G15" i="1" s="1"/>
  <c r="G24" i="1"/>
  <c r="G22" i="1" s="1"/>
  <c r="G19" i="1"/>
  <c r="G18" i="1" s="1"/>
  <c r="G13" i="1"/>
  <c r="G14" i="1"/>
  <c r="G10" i="1"/>
  <c r="G9" i="1" l="1"/>
  <c r="G27" i="1" s="1"/>
  <c r="G28" i="1" s="1"/>
</calcChain>
</file>

<file path=xl/sharedStrings.xml><?xml version="1.0" encoding="utf-8"?>
<sst xmlns="http://schemas.openxmlformats.org/spreadsheetml/2006/main" count="97" uniqueCount="65">
  <si>
    <t>СМЕТА</t>
  </si>
  <si>
    <t>на кадастровые работы (технический план)</t>
  </si>
  <si>
    <t>Заказчик: АО "Челябинскгоргаз"</t>
  </si>
  <si>
    <t>№ и обозначения строк</t>
  </si>
  <si>
    <t>Вид работ</t>
  </si>
  <si>
    <t>Объем работ</t>
  </si>
  <si>
    <t>Применяемые таблицы</t>
  </si>
  <si>
    <t>Формула расчета</t>
  </si>
  <si>
    <t>Трудоемкость (чел-часы</t>
  </si>
  <si>
    <t>а</t>
  </si>
  <si>
    <t>в</t>
  </si>
  <si>
    <t>Подготовительные работы</t>
  </si>
  <si>
    <t>т1.т2.т4а</t>
  </si>
  <si>
    <t>-</t>
  </si>
  <si>
    <t>ИТОГО (сумма стр. 1.1+1.2+1.3)</t>
  </si>
  <si>
    <t>Изучение документов</t>
  </si>
  <si>
    <t xml:space="preserve">т1 </t>
  </si>
  <si>
    <t>А+В</t>
  </si>
  <si>
    <t>Объект - земельный участок (шт.)</t>
  </si>
  <si>
    <t>кол видов документов</t>
  </si>
  <si>
    <t>А=5.6</t>
  </si>
  <si>
    <t>В=1.6</t>
  </si>
  <si>
    <t>Полевое обследование геодезической основы</t>
  </si>
  <si>
    <t>т.2</t>
  </si>
  <si>
    <t xml:space="preserve">ИТОГО  </t>
  </si>
  <si>
    <t>объект - пункт ОМС (шт.)</t>
  </si>
  <si>
    <t>А=3*8</t>
  </si>
  <si>
    <t>Составление разбивочного чертежа М=1:500</t>
  </si>
  <si>
    <t>т.4а</t>
  </si>
  <si>
    <t>ИТОГО А+Б</t>
  </si>
  <si>
    <t>Протяженность границ земельных участков (км)</t>
  </si>
  <si>
    <t>Определение координат пунктов съемочного обоснования</t>
  </si>
  <si>
    <t>т.8</t>
  </si>
  <si>
    <t>ИТОГО</t>
  </si>
  <si>
    <t>Количество точек (шт.)</t>
  </si>
  <si>
    <t>II категория стат. Режим</t>
  </si>
  <si>
    <t>А=3*2.5</t>
  </si>
  <si>
    <t>Определение координат характерных точек газопровода</t>
  </si>
  <si>
    <t>т.9</t>
  </si>
  <si>
    <t>Вычерчивание графической части технического плана</t>
  </si>
  <si>
    <t>т.13</t>
  </si>
  <si>
    <t>Технический план (шт.)</t>
  </si>
  <si>
    <t>А=2*4</t>
  </si>
  <si>
    <t>Лист формата А3</t>
  </si>
  <si>
    <t>В=2*1.6*1</t>
  </si>
  <si>
    <t>Оформление технического плана</t>
  </si>
  <si>
    <t>т.16</t>
  </si>
  <si>
    <t>А=1*8</t>
  </si>
  <si>
    <t>ВСЕГО:</t>
  </si>
  <si>
    <t>Сумма строк 1-5</t>
  </si>
  <si>
    <t>ВСЕГО БЕЗ НДС</t>
  </si>
  <si>
    <t>А=1*2.4</t>
  </si>
  <si>
    <t>II категория до 500м.</t>
  </si>
  <si>
    <t>А=0.55*3</t>
  </si>
  <si>
    <r>
      <t>В=1.2*</t>
    </r>
    <r>
      <rPr>
        <sz val="11"/>
        <rFont val="Calibri"/>
        <family val="2"/>
        <charset val="204"/>
        <scheme val="minor"/>
      </rPr>
      <t>0.2</t>
    </r>
    <r>
      <rPr>
        <sz val="11"/>
        <color theme="1"/>
        <rFont val="Calibri"/>
        <family val="2"/>
        <scheme val="minor"/>
      </rPr>
      <t>*1.35</t>
    </r>
  </si>
  <si>
    <t>Смета составлена на основании приказа Минэконом развития РФ №14 от 18.01.2012г.</t>
  </si>
  <si>
    <t>Расчет цены нормативного человеко-часа кадастровых работ</t>
  </si>
  <si>
    <t>Цена нормо-часа=19000/147*2.5=323 руб/чел-час</t>
  </si>
  <si>
    <t>Нормо-час</t>
  </si>
  <si>
    <t>Всего часов</t>
  </si>
  <si>
    <t>Размер платы</t>
  </si>
  <si>
    <t xml:space="preserve"> </t>
  </si>
  <si>
    <t>Объект: 50 - 1000 м</t>
  </si>
  <si>
    <t>21353,53</t>
  </si>
  <si>
    <r>
      <t xml:space="preserve">НДС 4 270,71                                                                                              Итого с НДС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25 624,24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</si>
</sst>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1" xfId="0" applyFont="1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tabSelected="1" topLeftCell="A20" zoomScaleNormal="100" workbookViewId="0">
      <selection activeCell="C49" sqref="C49"/>
    </sheetView>
  </sheetViews>
  <sheetFormatPr defaultRowHeight="15" x14ac:dyDescent="0.25"/>
  <cols>
    <col min="2" max="2" width="9.28515625" customWidth="1"/>
    <col min="3" max="3" width="22.42578125" customWidth="1"/>
    <col min="4" max="4" width="17.28515625" customWidth="1"/>
    <col min="5" max="5" width="17.7109375" customWidth="1"/>
    <col min="6" max="6" width="30.5703125" customWidth="1"/>
    <col min="7" max="7" width="9.7109375" customWidth="1"/>
  </cols>
  <sheetData>
    <row r="2" spans="1:7" x14ac:dyDescent="0.25">
      <c r="C2" s="27"/>
      <c r="D2" s="29" t="s">
        <v>0</v>
      </c>
      <c r="E2" s="29"/>
      <c r="F2" s="27"/>
    </row>
    <row r="3" spans="1:7" x14ac:dyDescent="0.25">
      <c r="A3" t="s">
        <v>61</v>
      </c>
      <c r="C3" s="29" t="s">
        <v>1</v>
      </c>
      <c r="D3" s="29"/>
      <c r="E3" s="29"/>
      <c r="F3" s="29"/>
    </row>
    <row r="4" spans="1:7" x14ac:dyDescent="0.25">
      <c r="A4" t="s">
        <v>62</v>
      </c>
    </row>
    <row r="5" spans="1:7" x14ac:dyDescent="0.25">
      <c r="A5" s="1"/>
      <c r="B5" s="1"/>
      <c r="C5" s="1"/>
      <c r="D5" s="1"/>
      <c r="E5" s="1"/>
      <c r="F5" s="1"/>
    </row>
    <row r="6" spans="1:7" x14ac:dyDescent="0.25">
      <c r="A6" s="30" t="s">
        <v>2</v>
      </c>
      <c r="B6" s="30"/>
      <c r="C6" s="30"/>
    </row>
    <row r="7" spans="1:7" ht="15.75" thickBot="1" x14ac:dyDescent="0.3">
      <c r="A7" s="1"/>
      <c r="B7" s="1"/>
      <c r="C7" s="1"/>
    </row>
    <row r="8" spans="1:7" ht="60.75" thickBot="1" x14ac:dyDescent="0.3">
      <c r="B8" s="4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6" t="s">
        <v>8</v>
      </c>
    </row>
    <row r="9" spans="1:7" ht="30" x14ac:dyDescent="0.25">
      <c r="B9" s="7">
        <v>1</v>
      </c>
      <c r="C9" s="8" t="s">
        <v>11</v>
      </c>
      <c r="D9" s="8" t="s">
        <v>13</v>
      </c>
      <c r="E9" s="8" t="s">
        <v>12</v>
      </c>
      <c r="F9" s="8" t="s">
        <v>14</v>
      </c>
      <c r="G9" s="9">
        <f>G10+G13+G15</f>
        <v>37.763999999999996</v>
      </c>
    </row>
    <row r="10" spans="1:7" x14ac:dyDescent="0.25">
      <c r="B10" s="10">
        <v>1.1000000000000001</v>
      </c>
      <c r="C10" s="11" t="s">
        <v>15</v>
      </c>
      <c r="D10" s="11" t="s">
        <v>13</v>
      </c>
      <c r="E10" s="11" t="s">
        <v>16</v>
      </c>
      <c r="F10" s="11" t="s">
        <v>17</v>
      </c>
      <c r="G10" s="12">
        <f>G11+G12</f>
        <v>11.04</v>
      </c>
    </row>
    <row r="11" spans="1:7" ht="30" x14ac:dyDescent="0.25">
      <c r="B11" s="10" t="s">
        <v>9</v>
      </c>
      <c r="C11" s="11" t="s">
        <v>18</v>
      </c>
      <c r="D11" s="11">
        <v>1</v>
      </c>
      <c r="E11" s="11" t="s">
        <v>13</v>
      </c>
      <c r="F11" s="11" t="s">
        <v>20</v>
      </c>
      <c r="G11" s="12">
        <v>5.6</v>
      </c>
    </row>
    <row r="12" spans="1:7" x14ac:dyDescent="0.25">
      <c r="B12" s="10" t="s">
        <v>10</v>
      </c>
      <c r="C12" s="11" t="s">
        <v>19</v>
      </c>
      <c r="D12" s="11">
        <v>5</v>
      </c>
      <c r="E12" s="11" t="s">
        <v>13</v>
      </c>
      <c r="F12" s="11" t="s">
        <v>21</v>
      </c>
      <c r="G12" s="12">
        <v>5.44</v>
      </c>
    </row>
    <row r="13" spans="1:7" ht="45" x14ac:dyDescent="0.25">
      <c r="B13" s="10">
        <v>1.2</v>
      </c>
      <c r="C13" s="11" t="s">
        <v>22</v>
      </c>
      <c r="D13" s="11" t="s">
        <v>13</v>
      </c>
      <c r="E13" s="11" t="s">
        <v>23</v>
      </c>
      <c r="F13" s="11" t="s">
        <v>24</v>
      </c>
      <c r="G13" s="12">
        <f>G14</f>
        <v>24</v>
      </c>
    </row>
    <row r="14" spans="1:7" ht="30" x14ac:dyDescent="0.25">
      <c r="B14" s="10" t="s">
        <v>9</v>
      </c>
      <c r="C14" s="11" t="s">
        <v>25</v>
      </c>
      <c r="D14" s="11">
        <v>3</v>
      </c>
      <c r="E14" s="11" t="s">
        <v>13</v>
      </c>
      <c r="F14" s="11" t="s">
        <v>26</v>
      </c>
      <c r="G14" s="12">
        <f>3*8</f>
        <v>24</v>
      </c>
    </row>
    <row r="15" spans="1:7" ht="45" x14ac:dyDescent="0.25">
      <c r="B15" s="10">
        <v>1.3</v>
      </c>
      <c r="C15" s="11" t="s">
        <v>27</v>
      </c>
      <c r="D15" s="11" t="s">
        <v>13</v>
      </c>
      <c r="E15" s="11" t="s">
        <v>28</v>
      </c>
      <c r="F15" s="11" t="s">
        <v>29</v>
      </c>
      <c r="G15" s="12">
        <f>G16+G17</f>
        <v>2.7239999999999998</v>
      </c>
    </row>
    <row r="16" spans="1:7" ht="30" x14ac:dyDescent="0.25">
      <c r="B16" s="10" t="s">
        <v>9</v>
      </c>
      <c r="C16" s="11" t="s">
        <v>18</v>
      </c>
      <c r="D16" s="11">
        <v>1</v>
      </c>
      <c r="E16" s="11" t="s">
        <v>13</v>
      </c>
      <c r="F16" s="11" t="s">
        <v>51</v>
      </c>
      <c r="G16" s="12">
        <v>2.4</v>
      </c>
    </row>
    <row r="17" spans="2:9" ht="45.75" thickBot="1" x14ac:dyDescent="0.3">
      <c r="B17" s="13" t="s">
        <v>10</v>
      </c>
      <c r="C17" s="14" t="s">
        <v>30</v>
      </c>
      <c r="D17" s="23">
        <v>0.2</v>
      </c>
      <c r="E17" s="14" t="s">
        <v>13</v>
      </c>
      <c r="F17" s="14" t="s">
        <v>54</v>
      </c>
      <c r="G17" s="15">
        <f>1.2*0.2*1.35</f>
        <v>0.32400000000000001</v>
      </c>
    </row>
    <row r="18" spans="2:9" ht="60" x14ac:dyDescent="0.25">
      <c r="B18" s="7">
        <v>2</v>
      </c>
      <c r="C18" s="8" t="s">
        <v>31</v>
      </c>
      <c r="D18" s="8" t="s">
        <v>13</v>
      </c>
      <c r="E18" s="8" t="s">
        <v>32</v>
      </c>
      <c r="F18" s="8" t="s">
        <v>33</v>
      </c>
      <c r="G18" s="9">
        <f>G19</f>
        <v>7.5</v>
      </c>
    </row>
    <row r="19" spans="2:9" ht="30.75" thickBot="1" x14ac:dyDescent="0.3">
      <c r="B19" s="13" t="s">
        <v>9</v>
      </c>
      <c r="C19" s="14" t="s">
        <v>34</v>
      </c>
      <c r="D19" s="14">
        <v>3</v>
      </c>
      <c r="E19" s="14" t="s">
        <v>35</v>
      </c>
      <c r="F19" s="14" t="s">
        <v>36</v>
      </c>
      <c r="G19" s="15">
        <f>3*2.5</f>
        <v>7.5</v>
      </c>
      <c r="I19" t="s">
        <v>61</v>
      </c>
    </row>
    <row r="20" spans="2:9" ht="60" x14ac:dyDescent="0.25">
      <c r="B20" s="7">
        <v>3</v>
      </c>
      <c r="C20" s="8" t="s">
        <v>37</v>
      </c>
      <c r="D20" s="8" t="s">
        <v>13</v>
      </c>
      <c r="E20" s="8" t="s">
        <v>38</v>
      </c>
      <c r="F20" s="8" t="s">
        <v>33</v>
      </c>
      <c r="G20" s="9">
        <f>G21</f>
        <v>1.6500000000000001</v>
      </c>
    </row>
    <row r="21" spans="2:9" ht="30.75" thickBot="1" x14ac:dyDescent="0.3">
      <c r="B21" s="13" t="s">
        <v>9</v>
      </c>
      <c r="C21" s="14" t="s">
        <v>34</v>
      </c>
      <c r="D21" s="14">
        <v>3</v>
      </c>
      <c r="E21" s="14" t="s">
        <v>52</v>
      </c>
      <c r="F21" s="14" t="s">
        <v>53</v>
      </c>
      <c r="G21" s="15">
        <f>0.55*3</f>
        <v>1.6500000000000001</v>
      </c>
    </row>
    <row r="22" spans="2:9" ht="45" x14ac:dyDescent="0.25">
      <c r="B22" s="7">
        <v>4</v>
      </c>
      <c r="C22" s="8" t="s">
        <v>39</v>
      </c>
      <c r="D22" s="8" t="s">
        <v>13</v>
      </c>
      <c r="E22" s="8" t="s">
        <v>40</v>
      </c>
      <c r="F22" s="8" t="s">
        <v>33</v>
      </c>
      <c r="G22" s="9">
        <f>G23+G24</f>
        <v>11.2</v>
      </c>
    </row>
    <row r="23" spans="2:9" ht="18.75" customHeight="1" x14ac:dyDescent="0.25">
      <c r="B23" s="10" t="s">
        <v>9</v>
      </c>
      <c r="C23" s="11" t="s">
        <v>41</v>
      </c>
      <c r="D23" s="11">
        <v>2</v>
      </c>
      <c r="E23" s="11" t="s">
        <v>13</v>
      </c>
      <c r="F23" s="11" t="s">
        <v>42</v>
      </c>
      <c r="G23" s="12">
        <v>8</v>
      </c>
    </row>
    <row r="24" spans="2:9" ht="15.75" thickBot="1" x14ac:dyDescent="0.3">
      <c r="B24" s="16" t="s">
        <v>10</v>
      </c>
      <c r="C24" s="14" t="s">
        <v>43</v>
      </c>
      <c r="D24" s="14">
        <v>1</v>
      </c>
      <c r="E24" s="14" t="s">
        <v>13</v>
      </c>
      <c r="F24" s="14" t="s">
        <v>44</v>
      </c>
      <c r="G24" s="15">
        <f>2*1.6*1</f>
        <v>3.2</v>
      </c>
    </row>
    <row r="25" spans="2:9" ht="30" x14ac:dyDescent="0.25">
      <c r="B25" s="7">
        <v>5</v>
      </c>
      <c r="C25" s="8" t="s">
        <v>45</v>
      </c>
      <c r="D25" s="8" t="s">
        <v>13</v>
      </c>
      <c r="E25" s="8" t="s">
        <v>46</v>
      </c>
      <c r="F25" s="8" t="s">
        <v>33</v>
      </c>
      <c r="G25" s="9">
        <v>8</v>
      </c>
    </row>
    <row r="26" spans="2:9" ht="21" customHeight="1" thickBot="1" x14ac:dyDescent="0.3">
      <c r="B26" s="17" t="s">
        <v>9</v>
      </c>
      <c r="C26" s="18" t="s">
        <v>41</v>
      </c>
      <c r="D26" s="18">
        <v>1</v>
      </c>
      <c r="E26" s="18" t="s">
        <v>13</v>
      </c>
      <c r="F26" s="18" t="s">
        <v>47</v>
      </c>
      <c r="G26" s="19">
        <v>8</v>
      </c>
    </row>
    <row r="27" spans="2:9" ht="15.75" thickBot="1" x14ac:dyDescent="0.3">
      <c r="B27" s="20"/>
      <c r="C27" s="21" t="s">
        <v>48</v>
      </c>
      <c r="D27" s="22" t="s">
        <v>13</v>
      </c>
      <c r="E27" s="21" t="s">
        <v>13</v>
      </c>
      <c r="F27" s="21" t="s">
        <v>49</v>
      </c>
      <c r="G27" s="24">
        <f>G9+G18+G20+G22+G25</f>
        <v>66.11399999999999</v>
      </c>
    </row>
    <row r="28" spans="2:9" ht="15.75" thickBot="1" x14ac:dyDescent="0.3">
      <c r="B28" s="31" t="s">
        <v>50</v>
      </c>
      <c r="C28" s="32"/>
      <c r="D28" s="32"/>
      <c r="E28" s="32"/>
      <c r="F28" s="32"/>
      <c r="G28" s="25">
        <f>G27</f>
        <v>66.11399999999999</v>
      </c>
    </row>
    <row r="29" spans="2:9" x14ac:dyDescent="0.25">
      <c r="B29" s="33" t="s">
        <v>55</v>
      </c>
      <c r="C29" s="33"/>
      <c r="D29" s="33"/>
      <c r="E29" s="33"/>
      <c r="F29" s="33"/>
    </row>
    <row r="30" spans="2:9" x14ac:dyDescent="0.25">
      <c r="C30" s="29" t="s">
        <v>56</v>
      </c>
      <c r="D30" s="28"/>
      <c r="E30" s="28"/>
      <c r="F30" s="28"/>
    </row>
    <row r="31" spans="2:9" x14ac:dyDescent="0.25">
      <c r="D31" s="1" t="s">
        <v>57</v>
      </c>
      <c r="E31" s="1"/>
    </row>
    <row r="32" spans="2:9" x14ac:dyDescent="0.25">
      <c r="C32" s="2" t="s">
        <v>58</v>
      </c>
      <c r="D32" s="2" t="s">
        <v>59</v>
      </c>
      <c r="E32" s="2"/>
      <c r="F32" s="3" t="s">
        <v>60</v>
      </c>
    </row>
    <row r="33" spans="3:6" ht="15.75" thickBot="1" x14ac:dyDescent="0.3">
      <c r="C33" s="2">
        <v>323</v>
      </c>
      <c r="D33" s="2">
        <v>66.11</v>
      </c>
      <c r="E33" s="2"/>
      <c r="F33" s="26" t="s">
        <v>63</v>
      </c>
    </row>
    <row r="34" spans="3:6" x14ac:dyDescent="0.25">
      <c r="C34" s="33" t="s">
        <v>64</v>
      </c>
      <c r="D34" s="33"/>
      <c r="E34" s="33"/>
      <c r="F34" s="33"/>
    </row>
    <row r="36" spans="3:6" x14ac:dyDescent="0.25">
      <c r="C36" s="28"/>
      <c r="D36" s="28"/>
      <c r="E36" s="28"/>
      <c r="F36" s="28"/>
    </row>
  </sheetData>
  <mergeCells count="8">
    <mergeCell ref="C36:F36"/>
    <mergeCell ref="C30:F30"/>
    <mergeCell ref="D2:E2"/>
    <mergeCell ref="C3:F3"/>
    <mergeCell ref="A6:C6"/>
    <mergeCell ref="B28:F28"/>
    <mergeCell ref="C34:F34"/>
    <mergeCell ref="B29:F29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2021-01-25T11:49:14Z</dcterms:modified>
</cp:coreProperties>
</file>