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'1.1.'!$A$1:$Y$22</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'1.1.'!$M$13:$M$65540</definedName>
    <definedName name="НаименованиеПредметаЗакупки">'1.1.'!$D$9</definedName>
    <definedName name="НомерСертификатаИмя">'1.1.'!$K$13:$K$65540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'1.1.'!$AA$17:$AA$18</definedName>
    <definedName name="ТехническиеХарактеристики">'1.1.'!$H$9</definedName>
    <definedName name="ЦенаИнфо1">'1.1.'!$B$16</definedName>
    <definedName name="ЦенаИнфо2">'1.1.'!$B$17</definedName>
    <definedName name="ШапкаСтоимостьЗаЕдиницу">'1.1.'!$T$9</definedName>
  </definedNames>
  <calcPr calcId="145621"/>
</workbook>
</file>

<file path=xl/calcChain.xml><?xml version="1.0" encoding="utf-8"?>
<calcChain xmlns="http://schemas.openxmlformats.org/spreadsheetml/2006/main">
  <c r="AH12" i="1" l="1"/>
  <c r="AG12" i="1"/>
  <c r="AF12" i="1"/>
  <c r="AE12" i="1"/>
  <c r="AD12" i="1"/>
  <c r="Z12" i="1"/>
  <c r="W12" i="1"/>
  <c r="X12" i="1" s="1"/>
  <c r="AH11" i="1"/>
  <c r="AG11" i="1"/>
  <c r="AF11" i="1"/>
  <c r="AE11" i="1"/>
  <c r="AD11" i="1"/>
  <c r="Z11" i="1"/>
  <c r="W11" i="1"/>
  <c r="AC11" i="1" s="1"/>
  <c r="Y12" i="1" l="1"/>
  <c r="AA12" i="1" s="1"/>
  <c r="AI12" i="1" s="1"/>
  <c r="AB12" i="1"/>
  <c r="X11" i="1"/>
  <c r="AC12" i="1"/>
  <c r="AB11" i="1" l="1"/>
  <c r="Y11" i="1"/>
  <c r="AA11" i="1" s="1"/>
  <c r="AI11" i="1" s="1"/>
  <c r="AI7" i="1" l="1"/>
  <c r="B3" i="4" l="1"/>
  <c r="B3" i="6" l="1"/>
  <c r="A3" i="2" l="1"/>
  <c r="H3" i="1" l="1"/>
  <c r="B17" i="1" l="1"/>
  <c r="B16" i="1"/>
  <c r="E6" i="7" l="1"/>
  <c r="D6" i="7"/>
  <c r="F6" i="7"/>
  <c r="G6" i="7"/>
  <c r="B3" i="2" l="1"/>
  <c r="D3" i="4"/>
  <c r="F3" i="6"/>
  <c r="H4" i="1" l="1"/>
  <c r="R7" i="1" l="1"/>
  <c r="H7" i="1" s="1"/>
  <c r="H1" i="1" l="1"/>
  <c r="AI8" i="1" l="1"/>
  <c r="M4" i="6"/>
  <c r="N4" i="6" s="1"/>
  <c r="Y14" i="1"/>
  <c r="Y15" i="1"/>
  <c r="Y13" i="1" l="1"/>
  <c r="H2" i="1" l="1"/>
</calcChain>
</file>

<file path=xl/sharedStrings.xml><?xml version="1.0" encoding="utf-8"?>
<sst xmlns="http://schemas.openxmlformats.org/spreadsheetml/2006/main" count="423" uniqueCount="226">
  <si>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</si>
  <si>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</si>
  <si>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</si>
  <si>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</si>
  <si>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</si>
  <si>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</si>
  <si>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</si>
  <si>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</si>
  <si>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</si>
  <si>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</si>
  <si>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</si>
  <si>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</si>
  <si>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</si>
  <si>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</si>
  <si>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</si>
  <si>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</si>
  <si>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</si>
  <si>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</si>
  <si>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</si>
  <si>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</si>
  <si>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</si>
  <si>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</si>
  <si>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</si>
  <si>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</si>
  <si>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</si>
  <si>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</si>
  <si>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</si>
  <si>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</si>
  <si>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</si>
  <si>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</si>
  <si>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</si>
  <si>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</si>
  <si>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</si>
  <si>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</si>
  <si>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</si>
  <si>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</si>
  <si>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</si>
  <si>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</si>
  <si>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</si>
  <si>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</si>
  <si>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</si>
  <si>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</si>
  <si>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</si>
  <si>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</si>
  <si>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</si>
  <si>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</si>
  <si>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</si>
  <si>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</si>
  <si>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</si>
  <si>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</si>
  <si>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</si>
  <si>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</si>
  <si>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</si>
  <si>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</si>
  <si>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</si>
  <si>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</si>
  <si>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</si>
  <si>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</si>
  <si>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</si>
  <si>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</si>
  <si>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</si>
  <si>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</si>
  <si>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</si>
  <si>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</si>
  <si>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</si>
  <si>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</si>
  <si>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</si>
  <si>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</si>
  <si>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</si>
  <si>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</si>
  <si>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</si>
  <si>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</si>
  <si>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</si>
  <si>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</si>
  <si>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</si>
  <si>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</si>
  <si>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</si>
  <si>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</si>
  <si>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</si>
  <si>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</si>
  <si>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</si>
  <si>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</si>
  <si>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</si>
  <si>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</si>
  <si>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</si>
  <si>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</si>
  <si>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</si>
  <si>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</si>
  <si>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</si>
  <si>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</si>
  <si>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</si>
  <si>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</si>
  <si>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</si>
  <si>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</si>
  <si>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</si>
  <si>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</si>
  <si>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</si>
  <si>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</si>
  <si>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</si>
  <si>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</si>
  <si>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</si>
  <si>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</si>
  <si>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</si>
  <si>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</si>
  <si>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</si>
  <si>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</si>
  <si>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</si>
  <si>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</si>
  <si>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</si>
  <si>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</si>
  <si>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</si>
  <si>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</si>
  <si>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</si>
  <si>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</si>
  <si>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</si>
  <si>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</si>
  <si>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</si>
  <si>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</si>
  <si>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</si>
  <si>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</si>
  <si>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</si>
  <si>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</si>
  <si>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</si>
  <si>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</si>
  <si>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</si>
  <si>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</si>
  <si>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</si>
  <si>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</si>
  <si>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</si>
  <si>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</si>
  <si>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</si>
  <si>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</si>
  <si>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</si>
  <si>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</si>
  <si>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</si>
  <si>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</si>
  <si>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</si>
  <si>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</si>
  <si>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</si>
  <si>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</si>
  <si>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</si>
  <si>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</si>
  <si>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</si>
  <si>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</si>
  <si>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</si>
  <si>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</si>
  <si>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</si>
  <si>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</si>
  <si>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</si>
  <si>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</si>
  <si>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</si>
  <si>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</si>
  <si>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</si>
  <si>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</si>
  <si>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</si>
  <si>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</si>
  <si>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</si>
  <si>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</si>
  <si>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</si>
  <si>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</si>
  <si>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</si>
  <si>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</si>
  <si>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</si>
  <si>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</si>
  <si>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</si>
  <si>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</si>
  <si>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</si>
  <si>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</si>
  <si>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</si>
  <si>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</si>
  <si>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</si>
  <si>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</si>
  <si>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</si>
  <si>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</si>
  <si>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</si>
  <si>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</si>
  <si>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</si>
  <si>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</si>
  <si>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</si>
  <si>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</si>
  <si>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</si>
  <si>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</si>
  <si>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</si>
  <si>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</si>
  <si>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</si>
  <si>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</si>
  <si>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</si>
  <si>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</si>
  <si>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</si>
  <si>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</si>
  <si>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</si>
  <si>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</si>
  <si>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</si>
  <si>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</si>
  <si>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</si>
  <si>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</si>
  <si>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</si>
  <si>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</si>
  <si>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</si>
  <si>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</si>
  <si>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</si>
  <si>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</si>
  <si>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</si>
  <si>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</si>
  <si>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</si>
  <si>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</si>
  <si>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</si>
  <si>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</si>
  <si>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</si>
  <si>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</si>
  <si>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t>В соответствии с ПП РФ 925 от 16 сентября 2016, при определении Победителя по критерию оценки "Цена закупки", Участнику будет предоставлен приоритет.</t>
  </si>
  <si>
    <t>ЕЭС+ГАТТ</t>
  </si>
  <si>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ЕЭС или ГАТТ.</t>
    </r>
  </si>
  <si>
    <t>38ca4dc1-7a3b-405c-b5da-8e67701d9126</t>
  </si>
  <si>
    <t>Муфта соединительная</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</si>
  <si>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</si>
  <si>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</si>
  <si>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</si>
  <si>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</si>
  <si>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</si>
  <si>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</si>
  <si>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38853ceb-11d5-4d7c-9255-2584263a71fb</t>
  </si>
  <si>
    <t>Запрос предложений в электронной форме</t>
  </si>
  <si>
    <t>b3d9c6fd-089f-49e5-a13a-dbe59e67f9d7</t>
  </si>
  <si>
    <t>5a9d5e94-e12c-43d2-8f47-d71a613fce31</t>
  </si>
  <si>
    <t>e5b1631f-0c3b-11ea-847f-005056b8f04c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</si>
</sst>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5" fillId="0" borderId="0" xfId="0" applyFont="1" applyAlignment="1">
      <alignment horizontal="left" vertical="center" wrapText="1"/>
    </xf>
    <xf numFmtId="0" fontId="20"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11"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0" xfId="0" applyNumberFormat="1" applyFont="1" applyFill="1" applyBorder="1" applyAlignment="1" applyProtection="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223</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224</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222</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187</v>
      </c>
      <c r="AL3" s="86" t="s">
        <v>187</v>
      </c>
      <c r="AM3" s="87" t="s">
        <v>103</v>
      </c>
      <c r="AN3" s="86" t="s">
        <v>68</v>
      </c>
      <c r="AO3" s="67"/>
      <c r="AP3" s="68" t="s">
        <v>74</v>
      </c>
    </row>
    <row r="4" spans="1:42" ht="19.5" customHeight="1" x14ac:dyDescent="0.3">
      <c r="A4" s="1" t="s">
        <v>225</v>
      </c>
      <c r="B4" s="89"/>
      <c r="C4" s="89"/>
      <c r="D4" s="89">
        <v>291823</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211</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SUM(AI9:AI42)*100/MAX(SUM(AA10:AA42),1)</f>
        <v>0</v>
      </c>
      <c r="S7" s="160" t="s">
        <v>208</v>
      </c>
      <c r="T7" s="160" t="s">
        <v>210</v>
      </c>
      <c r="AE7" s="167" t="s">
        <v>207</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203</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71</v>
      </c>
      <c r="L9" s="6" t="s">
        <v>2</v>
      </c>
      <c r="M9" s="6" t="s">
        <v>19</v>
      </c>
      <c r="N9" s="6" t="s">
        <v>7</v>
      </c>
      <c r="O9" s="6" t="s">
        <v>72</v>
      </c>
      <c r="P9" s="6" t="s">
        <v>3</v>
      </c>
      <c r="Q9" s="6" t="s">
        <v>4</v>
      </c>
      <c r="R9" s="6" t="s">
        <v>130</v>
      </c>
      <c r="S9" s="6" t="s">
        <v>131</v>
      </c>
      <c r="T9" s="158" t="s">
        <v>204</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192</v>
      </c>
      <c r="Z10" s="83"/>
      <c r="AJ10" s="66"/>
      <c r="AK10" s="66"/>
      <c r="AL10" s="66"/>
      <c r="AM10" s="66"/>
    </row>
    <row r="11" spans="1:42" ht="77.25" customHeight="1" x14ac:dyDescent="0.45">
      <c r="A11" s="201" t="s">
        <v>213</v>
      </c>
      <c r="B11" s="201">
        <v>1</v>
      </c>
      <c r="C11" s="201">
        <v>40</v>
      </c>
      <c r="D11" s="202" t="s">
        <v>214</v>
      </c>
      <c r="E11" s="203" t="s">
        <v>112</v>
      </c>
      <c r="F11" s="204" t="s">
        <v>74</v>
      </c>
      <c r="G11" s="205" t="s">
        <v>113</v>
      </c>
      <c r="H11" s="206" t="s">
        <v>113</v>
      </c>
      <c r="I11" s="207"/>
      <c r="J11" s="207" t="s">
        <v>215</v>
      </c>
      <c r="K11" s="208" t="s">
        <v>215</v>
      </c>
      <c r="L11" s="201" t="s">
        <v>216</v>
      </c>
      <c r="M11" s="201">
        <v>20</v>
      </c>
      <c r="N11" s="201" t="s">
        <v>217</v>
      </c>
      <c r="O11" s="209">
        <v>20</v>
      </c>
      <c r="P11" s="201" t="s">
        <v>218</v>
      </c>
      <c r="Q11" s="201" t="s">
        <v>219</v>
      </c>
      <c r="R11" s="204" t="s">
        <v>220</v>
      </c>
      <c r="S11" s="210">
        <v>61862.8</v>
      </c>
      <c r="T11" s="211">
        <v>0</v>
      </c>
      <c r="U11" s="212" t="s">
        <v>187</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AA12" si="0">Y11</f>
        <v>0</v>
      </c>
      <c r="AB11" s="214">
        <f t="shared" ref="AB11:AB12" si="1">X11</f>
        <v>0</v>
      </c>
      <c r="AC11" s="214">
        <f t="shared" ref="AC11:AC12" si="2">W11</f>
        <v>0</v>
      </c>
      <c r="AD11" s="215">
        <f t="shared" ref="AD11:AD12"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IF(AND(R11="Россия"),1,0)</f>
        <v>0</v>
      </c>
      <c r="AI11" s="216">
        <f>AA11*AH11</f>
        <v>0</v>
      </c>
      <c r="AJ11" s="72" t="s">
        <v>94</v>
      </c>
      <c r="AK11" s="66"/>
      <c r="AL11" s="66"/>
      <c r="AM11" s="66"/>
    </row>
    <row r="12" spans="1:42" ht="50.1" customHeight="1" x14ac:dyDescent="0.25">
      <c r="A12" s="201" t="s">
        <v>221</v>
      </c>
      <c r="B12" s="201">
        <v>2</v>
      </c>
      <c r="C12" s="201">
        <v>38</v>
      </c>
      <c r="D12" s="202" t="s">
        <v>214</v>
      </c>
      <c r="E12" s="203" t="s">
        <v>112</v>
      </c>
      <c r="F12" s="204" t="s">
        <v>74</v>
      </c>
      <c r="G12" s="205" t="s">
        <v>113</v>
      </c>
      <c r="H12" s="206" t="s">
        <v>113</v>
      </c>
      <c r="I12" s="207"/>
      <c r="J12" s="207" t="s">
        <v>215</v>
      </c>
      <c r="K12" s="208" t="s">
        <v>215</v>
      </c>
      <c r="L12" s="201" t="s">
        <v>216</v>
      </c>
      <c r="M12" s="201">
        <v>20</v>
      </c>
      <c r="N12" s="201" t="s">
        <v>217</v>
      </c>
      <c r="O12" s="209">
        <v>20</v>
      </c>
      <c r="P12" s="201" t="s">
        <v>218</v>
      </c>
      <c r="Q12" s="201" t="s">
        <v>219</v>
      </c>
      <c r="R12" s="204" t="s">
        <v>220</v>
      </c>
      <c r="S12" s="210">
        <v>73759.600000000006</v>
      </c>
      <c r="T12" s="211">
        <v>0</v>
      </c>
      <c r="U12" s="212" t="s">
        <v>187</v>
      </c>
      <c r="V12" s="210">
        <v>0</v>
      </c>
      <c r="W12" s="213">
        <f>ROUND(ROUND(T12,2)*ROUND(M12,3),2)</f>
        <v>0</v>
      </c>
      <c r="X12" s="213">
        <f>ROUND(W12*IF(UPPER(U12)="20%",20,1)*IF(UPPER(U12)="18%",18,1)*IF(UPPER(U12)="10%",10,1)*IF(UPPER(U12)="НДС не облагается",0,1)/100,2)</f>
        <v>0</v>
      </c>
      <c r="Y12" s="213">
        <f>ROUND(X12+W12,2)</f>
        <v>0</v>
      </c>
      <c r="Z12" s="214">
        <f>IF(T12&gt;IF(V12=0,T12,V12),1,0)</f>
        <v>0</v>
      </c>
      <c r="AA12" s="214">
        <f t="shared" si="0"/>
        <v>0</v>
      </c>
      <c r="AB12" s="214">
        <f t="shared" si="1"/>
        <v>0</v>
      </c>
      <c r="AC12" s="214">
        <f t="shared" si="2"/>
        <v>0</v>
      </c>
      <c r="AD12" s="215">
        <f t="shared" si="3"/>
        <v>1</v>
      </c>
      <c r="AE12" s="215">
        <f>IF(AND(E12="Да",OR(AND(F12 = "Да",ISBLANK(G12)),AND(F12 = "Да", G12 = "В соответствии с техническим заданием"),AND(F12 = "Нет",NOT(G12 = "В соответствии с техническим заданием")))),1,0)</f>
        <v>0</v>
      </c>
      <c r="AF12" s="216">
        <f>IF(AND(E12="Да",OR(AND(F12 = "Да",ISBLANK(H12)),AND(F12 = "Да", H12 = "В соответствии с техническим заданием"),AND(F12 = "Нет",NOT(H12 = "В соответствии с техническим заданием")))),1,0)</f>
        <v>0</v>
      </c>
      <c r="AG12" s="216">
        <f>IF(OR(AND(E12="Нет",F12="Нет"),AND(E12="Да",F12="Нет"),AND(E12="Да",F12="Да")),0,1)</f>
        <v>0</v>
      </c>
      <c r="AH12" s="216">
        <f>IF(AND(R12="Россия"),1,0)</f>
        <v>0</v>
      </c>
      <c r="AI12" s="216">
        <f>AA12*AH12</f>
        <v>0</v>
      </c>
    </row>
    <row r="13" spans="1:42" ht="50.1" customHeight="1" x14ac:dyDescent="0.25">
      <c r="A13" s="164" t="s">
        <v>101</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SUM(AA8:AA22)</f>
        <v>0</v>
      </c>
      <c r="Z13" s="85"/>
      <c r="AA13" s="84"/>
      <c r="AB13" s="84"/>
      <c r="AC13" s="84"/>
      <c r="AD13" s="84"/>
    </row>
    <row r="14" spans="1:42" ht="50.1" customHeight="1" x14ac:dyDescent="0.25">
      <c r="A14" s="166" t="s">
        <v>102</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SUM(AC10:AC15)</f>
        <v>0</v>
      </c>
      <c r="Z14" s="85"/>
      <c r="AA14" s="84"/>
      <c r="AB14" s="84"/>
      <c r="AC14" s="84"/>
      <c r="AD14" s="84"/>
    </row>
    <row r="15" spans="1:42" ht="50.1" customHeight="1" x14ac:dyDescent="0.25">
      <c r="A15" s="166" t="s">
        <v>70</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SUM(AB:AB)</f>
        <v>0</v>
      </c>
      <c r="Z15" s="85"/>
      <c r="AA15" s="84"/>
      <c r="AB15" s="84"/>
      <c r="AC15" s="84"/>
      <c r="AD15" s="84"/>
    </row>
    <row r="16" spans="1:42" ht="50.1" customHeight="1" x14ac:dyDescent="0.25">
      <c r="B16" s="138" t="str">
        <f>AL7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7"/>
      <c r="T16" s="78"/>
      <c r="U16" s="78"/>
      <c r="V16" s="78"/>
      <c r="W16" s="78"/>
      <c r="X16" s="78"/>
      <c r="Y16" s="79"/>
      <c r="Z16" s="79"/>
    </row>
    <row r="17" spans="1:27" ht="50.1" customHeight="1" x14ac:dyDescent="0.25">
      <c r="B17"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75"/>
      <c r="T17" s="81"/>
      <c r="U17" s="81"/>
      <c r="V17" s="81"/>
      <c r="W17" s="81"/>
      <c r="X17" s="81"/>
      <c r="Y17" s="82"/>
      <c r="Z17" s="82"/>
    </row>
    <row r="18" spans="1:27" ht="50.1" customHeight="1" x14ac:dyDescent="0.25">
      <c r="H18" s="19"/>
      <c r="I18" s="18"/>
      <c r="J18" s="18"/>
      <c r="K18" s="18"/>
      <c r="T18" s="21"/>
      <c r="U18" s="21"/>
      <c r="V18" s="21"/>
      <c r="W18" s="21"/>
      <c r="X18" s="21"/>
      <c r="Y18" s="10"/>
      <c r="Z18" s="10"/>
    </row>
    <row r="19" spans="1:27" ht="50.1" customHeight="1" x14ac:dyDescent="0.25">
      <c r="A19" s="13"/>
      <c r="B19" s="13"/>
      <c r="C19" s="13"/>
      <c r="D19" s="1" t="s">
        <v>20</v>
      </c>
      <c r="E19" s="38"/>
      <c r="F19" s="38"/>
      <c r="G19" s="37"/>
      <c r="H19" s="18" t="s">
        <v>60</v>
      </c>
      <c r="I19" s="19"/>
      <c r="J19" s="19"/>
      <c r="K19" s="20"/>
      <c r="L19" s="14"/>
      <c r="M19" s="14"/>
      <c r="N19" s="14"/>
      <c r="O19" s="14"/>
      <c r="P19" s="14"/>
      <c r="Q19" s="14"/>
      <c r="R19" s="14"/>
      <c r="S19" s="14"/>
      <c r="T19" s="20"/>
      <c r="U19" s="20"/>
      <c r="V19" s="20"/>
      <c r="W19" s="20"/>
      <c r="X19" s="20"/>
      <c r="Y19" s="14"/>
      <c r="Z19" s="14"/>
      <c r="AA19" s="71"/>
    </row>
    <row r="20" spans="1:27" ht="50.1" customHeight="1" x14ac:dyDescent="0.25">
      <c r="D20" s="37" t="s">
        <v>8</v>
      </c>
      <c r="E20" s="1"/>
      <c r="F20" s="1"/>
      <c r="G20" s="1"/>
      <c r="H20" s="18"/>
      <c r="I20" s="19"/>
      <c r="J20" s="19"/>
      <c r="K20" s="18"/>
      <c r="T20" s="22"/>
      <c r="U20" s="22"/>
      <c r="V20" s="22"/>
      <c r="W20" s="22"/>
      <c r="X20" s="22"/>
    </row>
    <row r="21" spans="1:27" ht="50.1" customHeight="1" x14ac:dyDescent="0.25">
      <c r="D21" s="1" t="s">
        <v>9</v>
      </c>
      <c r="E21" s="1"/>
      <c r="F21" s="1"/>
      <c r="G21" s="1"/>
      <c r="H21" s="18"/>
      <c r="I21" s="19"/>
      <c r="J21" s="19"/>
      <c r="K21" s="18"/>
      <c r="T21" s="22"/>
      <c r="U21" s="22"/>
      <c r="V21" s="22"/>
      <c r="W21" s="22"/>
      <c r="X21" s="22"/>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9:G19" name="Диапазон4"/>
    <protectedRange sqref="D20" name="Диапазон5"/>
    <protectedRange sqref="H19" name="ПодписантФИО"/>
    <protectedRange sqref="R11:R12" name="ППРФ925_1"/>
    <protectedRange sqref="I11:K12" name="Диапазон2_1_2"/>
    <protectedRange sqref="T11:U12" name="Диапазон3_1_1"/>
    <protectedRange sqref="G11:G12" name="Диапазон2_1_1_1"/>
    <protectedRange sqref="F11:F12" name="Диапазон8_1"/>
  </protectedRanges>
  <mergeCells count="16">
    <mergeCell ref="AK1:AP2"/>
    <mergeCell ref="H5:Y5"/>
    <mergeCell ref="A13:X13"/>
    <mergeCell ref="A14:X14"/>
    <mergeCell ref="A15:X15"/>
    <mergeCell ref="AE8:AH8"/>
    <mergeCell ref="H1:Q1"/>
    <mergeCell ref="B3:D3"/>
    <mergeCell ref="B6:D6"/>
    <mergeCell ref="E6:M6"/>
    <mergeCell ref="H2:Q2"/>
    <mergeCell ref="F8:Y8"/>
    <mergeCell ref="H3:Q3"/>
    <mergeCell ref="H4:Y4"/>
    <mergeCell ref="H7:Q7"/>
    <mergeCell ref="AE7:AH7"/>
  </mergeCells>
  <conditionalFormatting sqref="T11:T12">
    <cfRule type="expression" dxfId="1" priority="2">
      <formula>T11&gt;IF(#REF!=0,T11,#REF!)</formula>
    </cfRule>
  </conditionalFormatting>
  <conditionalFormatting sqref="Y11:Y12">
    <cfRule type="expression" dxfId="0" priority="1">
      <formula>$Y$11&gt;$S$11</formula>
    </cfRule>
  </conditionalFormatting>
  <dataValidations count="5">
    <dataValidation type="list" sqref="J11:K12">
      <formula1>$AO$3:$AP$3</formula1>
    </dataValidation>
    <dataValidation type="list" allowBlank="1" showInputMessage="1" showErrorMessage="1" sqref="R11:R12">
      <formula1>$AL$5:$AM$5</formula1>
    </dataValidation>
    <dataValidation sqref="G11:H12"/>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2">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291823</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291823</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291823</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202</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200</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25" zoomScale="85" zoomScaleNormal="85" workbookViewId="0">
      <selection activeCell="F28" sqref="F28"/>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89" t="s">
        <v>64</v>
      </c>
      <c r="B2" s="189"/>
    </row>
    <row r="3" spans="1:2" x14ac:dyDescent="0.25">
      <c r="A3" s="191" t="s">
        <v>36</v>
      </c>
      <c r="B3" s="191"/>
    </row>
    <row r="4" spans="1:2" x14ac:dyDescent="0.25">
      <c r="A4" s="191" t="s">
        <v>181</v>
      </c>
      <c r="B4" s="191"/>
    </row>
    <row r="5" spans="1:2" ht="15.75" customHeight="1" x14ac:dyDescent="0.25">
      <c r="A5" s="193" t="s">
        <v>193</v>
      </c>
      <c r="B5" s="193"/>
    </row>
    <row r="6" spans="1:2" s="61" customFormat="1" ht="15.75" customHeight="1" x14ac:dyDescent="0.25">
      <c r="A6" s="193" t="s">
        <v>194</v>
      </c>
      <c r="B6" s="193"/>
    </row>
    <row r="7" spans="1:2" x14ac:dyDescent="0.25">
      <c r="A7" s="191" t="s">
        <v>166</v>
      </c>
      <c r="B7" s="191"/>
    </row>
    <row r="8" spans="1:2" x14ac:dyDescent="0.25">
      <c r="A8" s="191" t="s">
        <v>167</v>
      </c>
      <c r="B8" s="191"/>
    </row>
    <row r="9" spans="1:2" x14ac:dyDescent="0.25">
      <c r="A9" s="191" t="s">
        <v>180</v>
      </c>
      <c r="B9" s="191"/>
    </row>
    <row r="10" spans="1:2" x14ac:dyDescent="0.25">
      <c r="A10" s="191" t="s">
        <v>179</v>
      </c>
      <c r="B10" s="191"/>
    </row>
    <row r="11" spans="1:2" ht="30.75" customHeight="1" x14ac:dyDescent="0.25">
      <c r="A11" s="191" t="s">
        <v>168</v>
      </c>
      <c r="B11" s="191"/>
    </row>
    <row r="12" spans="1:2" s="61" customFormat="1" ht="36.75" customHeight="1" x14ac:dyDescent="0.25">
      <c r="A12" s="192" t="s">
        <v>195</v>
      </c>
      <c r="B12" s="192"/>
    </row>
    <row r="13" spans="1:2" ht="15" customHeight="1" x14ac:dyDescent="0.25">
      <c r="A13" s="190"/>
      <c r="B13" s="190"/>
    </row>
    <row r="14" spans="1:2" x14ac:dyDescent="0.25">
      <c r="A14" s="191" t="s">
        <v>63</v>
      </c>
      <c r="B14" s="191"/>
    </row>
    <row r="15" spans="1:2" s="61" customFormat="1" ht="120" customHeight="1" x14ac:dyDescent="0.25">
      <c r="A15" s="192" t="s">
        <v>198</v>
      </c>
      <c r="B15" s="192"/>
    </row>
    <row r="16" spans="1:2" ht="162.75" customHeight="1" x14ac:dyDescent="0.25">
      <c r="A16" s="193" t="s">
        <v>205</v>
      </c>
      <c r="B16" s="193"/>
    </row>
    <row r="17" spans="1:2" ht="87.75" customHeight="1" x14ac:dyDescent="0.25">
      <c r="A17" s="197" t="s">
        <v>209</v>
      </c>
      <c r="B17" s="197"/>
    </row>
    <row r="18" spans="1:2" ht="133.5" customHeight="1" x14ac:dyDescent="0.25">
      <c r="A18" s="193" t="s">
        <v>196</v>
      </c>
      <c r="B18" s="193"/>
    </row>
    <row r="19" spans="1:2" s="61" customFormat="1" ht="55.5" customHeight="1" x14ac:dyDescent="0.25">
      <c r="A19" s="193" t="s">
        <v>206</v>
      </c>
      <c r="B19" s="194"/>
    </row>
    <row r="20" spans="1:2" s="61" customFormat="1" ht="72" customHeight="1" x14ac:dyDescent="0.25">
      <c r="A20" s="198" t="s">
        <v>212</v>
      </c>
      <c r="B20" s="198"/>
    </row>
    <row r="21" spans="1:2" ht="80.25" customHeight="1" x14ac:dyDescent="0.25">
      <c r="A21" s="188" t="s">
        <v>199</v>
      </c>
      <c r="B21" s="188"/>
    </row>
    <row r="22" spans="1:2" s="61" customFormat="1" ht="100.5" customHeight="1" x14ac:dyDescent="0.25">
      <c r="A22" s="193" t="s">
        <v>197</v>
      </c>
      <c r="B22" s="193"/>
    </row>
    <row r="23" spans="1:2" s="61" customFormat="1" ht="17.45" customHeight="1" x14ac:dyDescent="0.25">
      <c r="A23" s="105"/>
      <c r="B23" s="105"/>
    </row>
    <row r="24" spans="1:2" ht="42.75" customHeight="1" x14ac:dyDescent="0.25">
      <c r="A24" s="189" t="s">
        <v>104</v>
      </c>
      <c r="B24" s="189"/>
    </row>
    <row r="25" spans="1:2" ht="36.75" customHeight="1" x14ac:dyDescent="0.25">
      <c r="A25" s="191" t="s">
        <v>53</v>
      </c>
      <c r="B25" s="191"/>
    </row>
    <row r="26" spans="1:2" ht="33" customHeight="1" x14ac:dyDescent="0.25">
      <c r="A26" s="191" t="s">
        <v>44</v>
      </c>
      <c r="B26" s="191"/>
    </row>
    <row r="27" spans="1:2" ht="215.25" customHeight="1" x14ac:dyDescent="0.25">
      <c r="A27" s="191" t="s">
        <v>65</v>
      </c>
      <c r="B27" s="191"/>
    </row>
    <row r="28" spans="1:2" ht="82.15" customHeight="1" x14ac:dyDescent="0.25">
      <c r="A28" s="191" t="s">
        <v>178</v>
      </c>
      <c r="B28" s="191"/>
    </row>
    <row r="29" spans="1:2" ht="15" x14ac:dyDescent="0.25">
      <c r="A29" s="190"/>
      <c r="B29" s="190"/>
    </row>
    <row r="30" spans="1:2" ht="48.75" customHeight="1" x14ac:dyDescent="0.25">
      <c r="A30" s="189" t="s">
        <v>66</v>
      </c>
      <c r="B30" s="189"/>
    </row>
    <row r="31" spans="1:2" x14ac:dyDescent="0.25">
      <c r="A31" s="188" t="s">
        <v>45</v>
      </c>
      <c r="B31" s="188"/>
    </row>
    <row r="32" spans="1:2" s="61" customFormat="1" x14ac:dyDescent="0.25">
      <c r="A32" s="109"/>
      <c r="B32" s="109"/>
    </row>
    <row r="33" spans="1:2" ht="15.6" customHeight="1" x14ac:dyDescent="0.25">
      <c r="A33" s="189" t="s">
        <v>134</v>
      </c>
      <c r="B33" s="189"/>
    </row>
    <row r="34" spans="1:2" x14ac:dyDescent="0.25">
      <c r="A34" s="188" t="s">
        <v>37</v>
      </c>
      <c r="B34" s="188"/>
    </row>
    <row r="35" spans="1:2" ht="15" x14ac:dyDescent="0.25">
      <c r="A35" s="190"/>
      <c r="B35" s="190"/>
    </row>
    <row r="36" spans="1:2" x14ac:dyDescent="0.25">
      <c r="A36" s="196" t="s">
        <v>38</v>
      </c>
      <c r="B36" s="196"/>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202</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200</v>
      </c>
      <c r="B63" s="151" t="s">
        <v>201</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 ref="A7:B7"/>
    <mergeCell ref="A1:B1"/>
    <mergeCell ref="A2:B2"/>
    <mergeCell ref="A3:B3"/>
    <mergeCell ref="A4:B4"/>
    <mergeCell ref="A5:B5"/>
    <mergeCell ref="A6:B6"/>
    <mergeCell ref="A31:B31"/>
    <mergeCell ref="A33:B33"/>
    <mergeCell ref="A34:B34"/>
    <mergeCell ref="A35:B35"/>
    <mergeCell ref="A8:B8"/>
    <mergeCell ref="A9:B9"/>
    <mergeCell ref="A10:B10"/>
    <mergeCell ref="A14:B14"/>
    <mergeCell ref="A15:B15"/>
    <mergeCell ref="A12:B12"/>
    <mergeCell ref="A19:B19"/>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28.9" customHeight="1" x14ac:dyDescent="0.25">
      <c r="A7" s="191" t="s">
        <v>168</v>
      </c>
      <c r="B7" s="191"/>
    </row>
    <row r="8" spans="1:2" ht="15" x14ac:dyDescent="0.25">
      <c r="A8" s="190"/>
      <c r="B8" s="190"/>
    </row>
    <row r="9" spans="1:2" x14ac:dyDescent="0.25">
      <c r="A9" s="191" t="s">
        <v>63</v>
      </c>
      <c r="B9" s="191"/>
    </row>
    <row r="10" spans="1:2" ht="66" customHeight="1" x14ac:dyDescent="0.25">
      <c r="A10" s="199" t="s">
        <v>186</v>
      </c>
      <c r="B10" s="199"/>
    </row>
    <row r="11" spans="1:2" ht="79.900000000000006" customHeight="1" x14ac:dyDescent="0.25">
      <c r="A11" s="200" t="s">
        <v>188</v>
      </c>
      <c r="B11" s="200"/>
    </row>
    <row r="12" spans="1:2" ht="112.5" customHeight="1" x14ac:dyDescent="0.25">
      <c r="A12" s="199" t="s">
        <v>169</v>
      </c>
      <c r="B12" s="199"/>
    </row>
    <row r="13" spans="1:2" x14ac:dyDescent="0.25">
      <c r="A13" s="135"/>
      <c r="B13" s="135"/>
    </row>
    <row r="14" spans="1:2" ht="15.6"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1.75" customHeight="1" x14ac:dyDescent="0.25">
      <c r="A57" s="188" t="s">
        <v>182</v>
      </c>
      <c r="B57" s="188"/>
    </row>
    <row r="58" spans="1:2" ht="49.15" customHeight="1" x14ac:dyDescent="0.25">
      <c r="A58" s="199" t="s">
        <v>176</v>
      </c>
      <c r="B58" s="199"/>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89" t="s">
        <v>64</v>
      </c>
      <c r="B2" s="189"/>
    </row>
    <row r="3" spans="1:2" x14ac:dyDescent="0.25">
      <c r="A3" s="191" t="s">
        <v>36</v>
      </c>
      <c r="B3" s="191"/>
    </row>
    <row r="4" spans="1:2" x14ac:dyDescent="0.25">
      <c r="A4" s="191" t="s">
        <v>165</v>
      </c>
      <c r="B4" s="191"/>
    </row>
    <row r="5" spans="1:2" x14ac:dyDescent="0.25">
      <c r="A5" s="191" t="s">
        <v>166</v>
      </c>
      <c r="B5" s="191"/>
    </row>
    <row r="6" spans="1:2" x14ac:dyDescent="0.25">
      <c r="A6" s="191" t="s">
        <v>167</v>
      </c>
      <c r="B6" s="191"/>
    </row>
    <row r="7" spans="1:2" ht="32.25" customHeight="1" x14ac:dyDescent="0.25">
      <c r="A7" s="191" t="s">
        <v>168</v>
      </c>
      <c r="B7" s="191"/>
    </row>
    <row r="8" spans="1:2" ht="15" x14ac:dyDescent="0.25">
      <c r="A8" s="190"/>
      <c r="B8" s="190"/>
    </row>
    <row r="9" spans="1:2" x14ac:dyDescent="0.25">
      <c r="A9" s="191" t="s">
        <v>63</v>
      </c>
      <c r="B9" s="191"/>
    </row>
    <row r="10" spans="1:2" ht="63" customHeight="1" x14ac:dyDescent="0.25">
      <c r="A10" s="199" t="s">
        <v>177</v>
      </c>
      <c r="B10" s="199"/>
    </row>
    <row r="11" spans="1:2" ht="64.5" customHeight="1" x14ac:dyDescent="0.25">
      <c r="A11" s="199" t="s">
        <v>189</v>
      </c>
      <c r="B11" s="199"/>
    </row>
    <row r="12" spans="1:2" ht="97.5" customHeight="1" x14ac:dyDescent="0.25">
      <c r="A12" s="199" t="s">
        <v>184</v>
      </c>
      <c r="B12" s="199"/>
    </row>
    <row r="13" spans="1:2" x14ac:dyDescent="0.25">
      <c r="A13" s="135"/>
      <c r="B13" s="135"/>
    </row>
    <row r="14" spans="1:2" ht="15.75" customHeight="1" x14ac:dyDescent="0.25">
      <c r="A14" s="189" t="s">
        <v>134</v>
      </c>
      <c r="B14" s="189"/>
    </row>
    <row r="15" spans="1:2" x14ac:dyDescent="0.25">
      <c r="A15" s="188" t="s">
        <v>37</v>
      </c>
      <c r="B15" s="188"/>
    </row>
    <row r="16" spans="1:2" ht="15" x14ac:dyDescent="0.25">
      <c r="A16" s="190"/>
      <c r="B16" s="190"/>
    </row>
    <row r="17" spans="1:2" x14ac:dyDescent="0.25">
      <c r="A17" s="196" t="s">
        <v>38</v>
      </c>
      <c r="B17" s="196"/>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89" t="s">
        <v>148</v>
      </c>
      <c r="B48" s="189"/>
    </row>
    <row r="49" spans="1:2" x14ac:dyDescent="0.25">
      <c r="A49" s="191" t="s">
        <v>164</v>
      </c>
      <c r="B49" s="191"/>
    </row>
    <row r="50" spans="1:2" x14ac:dyDescent="0.25">
      <c r="A50" s="191" t="s">
        <v>170</v>
      </c>
      <c r="B50" s="191"/>
    </row>
    <row r="51" spans="1:2" x14ac:dyDescent="0.25">
      <c r="A51" s="191" t="s">
        <v>171</v>
      </c>
      <c r="B51" s="191"/>
    </row>
    <row r="52" spans="1:2" x14ac:dyDescent="0.25">
      <c r="A52" s="191" t="s">
        <v>172</v>
      </c>
      <c r="B52" s="191"/>
    </row>
    <row r="53" spans="1:2" x14ac:dyDescent="0.25">
      <c r="A53" s="191" t="s">
        <v>173</v>
      </c>
      <c r="B53" s="191"/>
    </row>
    <row r="54" spans="1:2" ht="34.9" customHeight="1" x14ac:dyDescent="0.25">
      <c r="A54" s="191" t="s">
        <v>174</v>
      </c>
      <c r="B54" s="191"/>
    </row>
    <row r="55" spans="1:2" ht="15" x14ac:dyDescent="0.25">
      <c r="A55" s="190"/>
      <c r="B55" s="190"/>
    </row>
    <row r="56" spans="1:2" x14ac:dyDescent="0.25">
      <c r="A56" s="191" t="s">
        <v>63</v>
      </c>
      <c r="B56" s="191"/>
    </row>
    <row r="57" spans="1:2" ht="50.25" customHeight="1" x14ac:dyDescent="0.25">
      <c r="A57" s="188" t="s">
        <v>175</v>
      </c>
      <c r="B57" s="188"/>
    </row>
    <row r="58" spans="1:2" ht="49.35" customHeight="1" x14ac:dyDescent="0.25">
      <c r="A58" s="199" t="s">
        <v>176</v>
      </c>
      <c r="B58" s="199"/>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2019-11-22T06:03:44Z</dcterms:modified>
  <cp:contentStatus>v2017_1</cp:contentStatus>
</cp:coreProperties>
</file>