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ОЗП на СМР ул. Дербентская, д. 116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данные'!$29:$29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83" i="8"/>
  <c r="G183" i="8"/>
  <c r="J182" i="8"/>
  <c r="G182" i="8"/>
  <c r="J20" i="8"/>
  <c r="G20" i="8"/>
  <c r="A24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65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8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87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<sst xmlns="http://schemas.openxmlformats.org/spreadsheetml/2006/main" count="653" uniqueCount="588">
  <si>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</si>
  <si>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</si>
  <si>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</si>
  <si>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</si>
  <si>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</si>
  <si>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</si>
  <si>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</si>
  <si>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</si>
  <si>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</si>
  <si>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</si>
  <si>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</si>
  <si>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</si>
  <si>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</si>
  <si>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</si>
  <si>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</si>
  <si>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</si>
  <si>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</si>
  <si>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</si>
  <si>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</si>
  <si>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</si>
  <si>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</si>
  <si>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</si>
  <si>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</si>
  <si>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</si>
  <si>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</si>
  <si>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</si>
  <si>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</si>
  <si>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>Стройка:Газопровод низкого давления от точки подключения до границы земельного участка по адресу: Город Челябинск, Ленинский район, ул. Дербентская 116</t>
  </si>
  <si>
    <t>Объект:Газопровод низкого давления от точки подключения до границы земельного участка по адресу: Город Челябинск, Ленинский район, ул. Дербентская 116</t>
  </si>
  <si>
    <t>ЛОКАЛЬНАЯ СМЕТА №1</t>
  </si>
  <si>
    <t>на Дербентская 116</t>
  </si>
  <si>
    <t>Основание:097.10.18 - ТП - ГСН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</si>
  <si>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</si>
  <si>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</si>
  <si>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</si>
  <si>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</si>
  <si>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0,65
65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</si>
  <si>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</si>
  <si>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0,3729
372,9 / 1000</t>
  </si>
  <si>
    <t>4866,54
_____
645,52</t>
  </si>
  <si>
    <t>1815
_____
241</t>
  </si>
  <si>
    <t>11203
_____
3264</t>
  </si>
  <si>
    <t>ТЕР23-01-001-01
Устройство основания под трубопроводы: песчаного, h=0.1 м
10 м3 основания</t>
  </si>
  <si>
    <t>0,8
8 / 10</t>
  </si>
  <si>
    <t>105,37
_____
1287</t>
  </si>
  <si>
    <t>39,04
_____
4,26</t>
  </si>
  <si>
    <t>84
_____
1030</t>
  </si>
  <si>
    <t>31
_____
3</t>
  </si>
  <si>
    <t>1144
_____
3068</t>
  </si>
  <si>
    <t>148
_____
46</t>
  </si>
  <si>
    <t>ТЕР01-02-061-02
Засыпка вручную траншей, пазух котлованов и ям, (присыпка газопровода песком вручную на h=0.2 м) на выходе из земли песком, котлована на врезке_x000D_
группа грунтов: 2
100 м3 грунта</t>
  </si>
  <si>
    <t>0,479
(34,1+13,8) / 100</t>
  </si>
  <si>
    <t>ТССЦ-408-0122
Песок природный для строительных работ средний
м3</t>
  </si>
  <si>
    <t>52,69
(34,1+13,8)*1,1</t>
  </si>
  <si>
    <t xml:space="preserve">
_____
117</t>
  </si>
  <si>
    <t xml:space="preserve">
_____
6165</t>
  </si>
  <si>
    <t xml:space="preserve">
_____
18374</t>
  </si>
  <si>
    <t>ТССЦ-407-0024
Грунт песчаный, супесчаный
м3</t>
  </si>
  <si>
    <t>110
100*1,1</t>
  </si>
  <si>
    <t xml:space="preserve">
_____
64,8</t>
  </si>
  <si>
    <t xml:space="preserve">
_____
7128</t>
  </si>
  <si>
    <t xml:space="preserve">
_____
21650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</si>
  <si>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</si>
  <si>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0,382
(282+100) / 1000</t>
  </si>
  <si>
    <t>367,67
_____
68,26</t>
  </si>
  <si>
    <t>140
_____
26</t>
  </si>
  <si>
    <t>1154
_____
354</t>
  </si>
  <si>
    <t>ТЕР01-02-005-01
Уплотнение грунта пневматическими трамбовками, группа грунтов: 1-2
100 м3 уплотненного грунта</t>
  </si>
  <si>
    <t>4,299
(282+100+34,1+13,8) / 100</t>
  </si>
  <si>
    <t>199,9
_____
36,97</t>
  </si>
  <si>
    <t>859
_____
159</t>
  </si>
  <si>
    <t>6104
_____
2155</t>
  </si>
  <si>
    <t>ТССЦпг-01-01-01-039
Погрузочные работы при автомобильных перевозках: грунта растительного слоя (земля, перегной)
1 т груза</t>
  </si>
  <si>
    <t>272,825
155,9*1,75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</si>
  <si>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</si>
  <si>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траншей шириной до 2 м в грунтах: устойчивых
100 м2 креплений</t>
  </si>
  <si>
    <t>0,241
24,1 / 100</t>
  </si>
  <si>
    <t>217,76
_____
104,28</t>
  </si>
  <si>
    <t>83,26
_____
4,74</t>
  </si>
  <si>
    <t>52
_____
26</t>
  </si>
  <si>
    <t>20
_____
1</t>
  </si>
  <si>
    <t>712
_____
183</t>
  </si>
  <si>
    <t>120
_____
15</t>
  </si>
  <si>
    <t>ТССЦ-203-0511
Щиты из досок толщиной 25 мм
м2</t>
  </si>
  <si>
    <t>1,0604
5,302*0,2</t>
  </si>
  <si>
    <t xml:space="preserve">
_____
66</t>
  </si>
  <si>
    <t xml:space="preserve">
_____
70</t>
  </si>
  <si>
    <t xml:space="preserve">
_____
416</t>
  </si>
  <si>
    <t>ТЕР27-09-012-01
Установка табличек
100 знаков</t>
  </si>
  <si>
    <t>0,04
4 / 100</t>
  </si>
  <si>
    <t>743,82
_____
489,12</t>
  </si>
  <si>
    <t>30
_____
19</t>
  </si>
  <si>
    <t>404
_____
133</t>
  </si>
  <si>
    <t>ТССЦ-101-4306
Знаки  информационные
шт.</t>
  </si>
  <si>
    <t xml:space="preserve">
_____
99,9</t>
  </si>
  <si>
    <t xml:space="preserve">
_____
400</t>
  </si>
  <si>
    <t xml:space="preserve">
_____
1335</t>
  </si>
  <si>
    <t>ТЕР28-03-027-01
Установка указателей кабельных трасс
100 шт.</t>
  </si>
  <si>
    <t>0,01
1 / 100</t>
  </si>
  <si>
    <t>794,98
_____
199,2</t>
  </si>
  <si>
    <t>209,02
_____
25,8</t>
  </si>
  <si>
    <t>8
_____
2</t>
  </si>
  <si>
    <t>108
_____
12</t>
  </si>
  <si>
    <t>12
_____
3</t>
  </si>
  <si>
    <t>ТССЦ-401-0025
Бетон тяжелый, крупность заполнителя более 40 мм, класс В12,5 (М150)
м3</t>
  </si>
  <si>
    <t>0,07
0,07*1</t>
  </si>
  <si>
    <t xml:space="preserve">
_____
578</t>
  </si>
  <si>
    <t xml:space="preserve">
_____
40</t>
  </si>
  <si>
    <t xml:space="preserve">
_____
206</t>
  </si>
  <si>
    <t>ТССЦ-403-1220
Столбы оград 2С 24в /бетон В15 (М200), объем 0,05 м3, расход ар-ры 8,2 кг/ (серия 3.017-3)
шт.</t>
  </si>
  <si>
    <t xml:space="preserve">
_____
169,39</t>
  </si>
  <si>
    <t xml:space="preserve">
_____
169</t>
  </si>
  <si>
    <t xml:space="preserve">
_____
1100</t>
  </si>
  <si>
    <t>ТССЦ-101-4306
Знаки дорожные на оцинкованной подоснове со световозвращающей пленкой информационные, размером 200х300 мм, тип 6.13, двухсторонние
шт.</t>
  </si>
  <si>
    <t xml:space="preserve">
_____
100</t>
  </si>
  <si>
    <t xml:space="preserve">
_____
334</t>
  </si>
  <si>
    <t>Металлические опоры 19 шт</t>
  </si>
  <si>
    <t>ТЕР01-02-057-02
Разработка грунта вручную в траншеях глубиной до 2 м без креплений с откосами, группа грунтов: 2
100 м3 грунта</t>
  </si>
  <si>
    <t>0,3724
37,24 / 100</t>
  </si>
  <si>
    <t>ТЕР06-01-005-01
Устройство бетонных фундаментов общего назначения объемом: до 5 м3
100 м3 бетона и железобетона в деле</t>
  </si>
  <si>
    <t>0,0722
7,22 / 100</t>
  </si>
  <si>
    <t>4717,28
_____
4903,7</t>
  </si>
  <si>
    <t>3946,94
_____
563,65</t>
  </si>
  <si>
    <t>341
_____
354</t>
  </si>
  <si>
    <t>285
_____
41</t>
  </si>
  <si>
    <t>4617
_____
2351</t>
  </si>
  <si>
    <t>1723
_____
552</t>
  </si>
  <si>
    <t>ТССЦ-401-0005
Бетон тяжелый, класс В12,5 (М150)
м3</t>
  </si>
  <si>
    <t>7,3644
7,22*1,02</t>
  </si>
  <si>
    <t xml:space="preserve">
_____
592</t>
  </si>
  <si>
    <t xml:space="preserve">
_____
4360</t>
  </si>
  <si>
    <t>ТЕР01-02-061-02
Засыпка вручную траншей, пазух котлованов и ям, группа грунтов 2 (обсыпка фундамента опоры)
100 м3 грунта</t>
  </si>
  <si>
    <t>0,3002
30,02 / 100</t>
  </si>
  <si>
    <t>33,022
30,02*1,1</t>
  </si>
  <si>
    <t xml:space="preserve">
_____
3864</t>
  </si>
  <si>
    <t xml:space="preserve">
_____
11515</t>
  </si>
  <si>
    <t>60
_____
11</t>
  </si>
  <si>
    <t>426
_____
150</t>
  </si>
  <si>
    <t>65,17
37,24*1,75</t>
  </si>
  <si>
    <t>ТЕР09-03-012-12
Монтаж опорных стоек
1 т конструкций</t>
  </si>
  <si>
    <t>0,51503
515,03/1000</t>
  </si>
  <si>
    <t>74,73
_____
175,4</t>
  </si>
  <si>
    <t>299,82
_____
36,18</t>
  </si>
  <si>
    <t>38
_____
91</t>
  </si>
  <si>
    <t>154
_____
19</t>
  </si>
  <si>
    <t>522
_____
532</t>
  </si>
  <si>
    <t>958
_____
253</t>
  </si>
  <si>
    <t>ТССЦ-201-0813
Опоры стальные
т</t>
  </si>
  <si>
    <t xml:space="preserve">
_____
12870</t>
  </si>
  <si>
    <t xml:space="preserve">
_____
6628</t>
  </si>
  <si>
    <t xml:space="preserve">
_____
32674</t>
  </si>
  <si>
    <t>ТЕР13-03-002-04
Огрунтовка металлических поверхностей  грунтовкой ГФ-021
100 м2 окрашиваемой поверхности</t>
  </si>
  <si>
    <t>0,14532
(0,28*(2,8+2,3+2,4+2,5*3+2,6*2+2,7*2+2,8*3+2,9*4+3,1+3,2)) / 100</t>
  </si>
  <si>
    <t>157,23
_____
500,72</t>
  </si>
  <si>
    <t>20,3
_____
0,24</t>
  </si>
  <si>
    <t>23
_____
73</t>
  </si>
  <si>
    <t>310
_____
230</t>
  </si>
  <si>
    <t>ТЕР13-03-004-26
Окраска металлических огрунтованных поверхностей эмалью ПФ-115
100 м2 окрашиваемой поверхности</t>
  </si>
  <si>
    <t>96,65
_____
776,96</t>
  </si>
  <si>
    <t>13,6
_____
0,24</t>
  </si>
  <si>
    <t>14
_____
113</t>
  </si>
  <si>
    <t>190
_____
369</t>
  </si>
  <si>
    <t>Заземление газопровода по СЗК 42.00-01 Серия 5.905-17.07 - 2 шт.</t>
  </si>
  <si>
    <t>0,0072
(0,6*0,3*2*2) / 100</t>
  </si>
  <si>
    <t>ТЕР01-02-031-02
Бурение ям глубиной до 2 м бурильно-крановыми машинами: на тракторе, группа грунтов 2
100 ям</t>
  </si>
  <si>
    <t>0,04
(2*2) / 100</t>
  </si>
  <si>
    <t>2682,02
_____
346,43</t>
  </si>
  <si>
    <t>107
_____
14</t>
  </si>
  <si>
    <t>872
_____
188</t>
  </si>
  <si>
    <t>ТЕРм08-02-471-03
Заземлитель вертикальный из круглой стали диаметром: 12 мм
10 шт.</t>
  </si>
  <si>
    <t>0,04
(2*2/10) / 10</t>
  </si>
  <si>
    <t>98,57
_____
41,77</t>
  </si>
  <si>
    <t>38,9
_____
1,31</t>
  </si>
  <si>
    <t>4
_____
1</t>
  </si>
  <si>
    <t>53
_____
7</t>
  </si>
  <si>
    <t>9
_____
1</t>
  </si>
  <si>
    <t>ТССЦ-101-1617
Сталь круглая углеродистая обыкновенного качества марки ВСт3пс5-1 диаметром 12 мм
т</t>
  </si>
  <si>
    <t>0,021312
0,888*12*2/1000</t>
  </si>
  <si>
    <t xml:space="preserve">
_____
4670</t>
  </si>
  <si>
    <t xml:space="preserve">
_____
881</t>
  </si>
  <si>
    <t>ТССЦ-101-1613
Сталь круглая углеродистая обыкновенного качества марки ВСт3пс5-1 диаметром 8 мм
т</t>
  </si>
  <si>
    <t>0,000444
0,222*1*2/1000</t>
  </si>
  <si>
    <t xml:space="preserve">
_____
4990</t>
  </si>
  <si>
    <t xml:space="preserve">
_____
2</t>
  </si>
  <si>
    <t xml:space="preserve">
_____
18</t>
  </si>
  <si>
    <t>ТССЦ-101-1889
Сталь полосовая 40х4 мм, кипящая
т</t>
  </si>
  <si>
    <t>0,0126
1,26*5*2/1000</t>
  </si>
  <si>
    <t xml:space="preserve">
_____
6320</t>
  </si>
  <si>
    <t xml:space="preserve">
_____
80</t>
  </si>
  <si>
    <t xml:space="preserve">
_____
593</t>
  </si>
  <si>
    <t>ТЕР01-02-061-02
Засыпка вручную траншей, пазух котлованов и ям, группа грунтов: 2
100 м3 грунта</t>
  </si>
  <si>
    <t>0,0396
(0,6*0,3*22) / 100</t>
  </si>
  <si>
    <t>Раздел 2. ПРОКЛАДКА ПЭ УЧАСТКОВ ГАЗОПРОВОДА Ф63Х5.8 мм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</si>
  <si>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</si>
  <si>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</si>
  <si>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1,103
(18,5+91,8) / 100</t>
  </si>
  <si>
    <t>Прайс "Полипластик"
Труба ПЭ 100 SDR 11, наружный диаметр 63 мм (ГОСТ Р 50838-95)
1 м</t>
  </si>
  <si>
    <t>18,87
18,5*1,02</t>
  </si>
  <si>
    <t xml:space="preserve">
_____
42,05</t>
  </si>
  <si>
    <t xml:space="preserve">
_____
793</t>
  </si>
  <si>
    <t xml:space="preserve">
_____
4967</t>
  </si>
  <si>
    <t>Прайс "Полипластик"
Труба ПЭ 100 SDR 11, наружный диаметр 90 мм (ГОСТ Р 50838-95)
1 м</t>
  </si>
  <si>
    <t>93,636
91,8*1,02</t>
  </si>
  <si>
    <t xml:space="preserve">
_____
84,2</t>
  </si>
  <si>
    <t xml:space="preserve">
_____
7884</t>
  </si>
  <si>
    <t xml:space="preserve">
_____
49356</t>
  </si>
  <si>
    <t>ТЕР22-03-002-01
Установка полиэтиленовых фасонных частей: НСПС, диаметр 63 мм
10 фасонных частей</t>
  </si>
  <si>
    <t>0,4
4 / 10</t>
  </si>
  <si>
    <t>262,27
_____
42,62</t>
  </si>
  <si>
    <t>105
_____
17</t>
  </si>
  <si>
    <t>661
_____
231</t>
  </si>
  <si>
    <t>ТССЦ-507-0778
Переход «полиэтилен-сталь 63х57»
шт.</t>
  </si>
  <si>
    <t xml:space="preserve">
_____
385</t>
  </si>
  <si>
    <t xml:space="preserve">
_____
770</t>
  </si>
  <si>
    <t>Прайс "Полипластик"
Муфта электросварная ПЭ 100 ГАЗ SDR 11 63мм
шт.</t>
  </si>
  <si>
    <t xml:space="preserve">
_____
64,41</t>
  </si>
  <si>
    <t xml:space="preserve">
_____
129</t>
  </si>
  <si>
    <t xml:space="preserve">
_____
806</t>
  </si>
  <si>
    <t>Прайс "КомплектСнаб-С"
Переход «полиэтилен-сталь 90х89»
шт.</t>
  </si>
  <si>
    <t xml:space="preserve">
_____
89,74</t>
  </si>
  <si>
    <t xml:space="preserve">
_____
179</t>
  </si>
  <si>
    <t xml:space="preserve">
_____
1124</t>
  </si>
  <si>
    <t>Прайс "Полипластик"
Муфта электросварная ПЭ 100 ГАЗ SDR 11 90мм
шт.</t>
  </si>
  <si>
    <t xml:space="preserve">
_____
119,93</t>
  </si>
  <si>
    <t xml:space="preserve">
_____
360</t>
  </si>
  <si>
    <t xml:space="preserve">
_____
2252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</si>
  <si>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</si>
  <si>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16,54
_____
7,9</t>
  </si>
  <si>
    <t>33
_____
16</t>
  </si>
  <si>
    <t>449
_____
75</t>
  </si>
  <si>
    <t>Прайс "Полипластик"
Отвод литой 90° из полиэтилена с закладными электронагревателями, диаметр 63 мм
шт.</t>
  </si>
  <si>
    <t xml:space="preserve">
_____
121,94</t>
  </si>
  <si>
    <t xml:space="preserve">
_____
244</t>
  </si>
  <si>
    <t xml:space="preserve">
_____
1527</t>
  </si>
  <si>
    <t>ТЕР24-02-005-03
Установка отвода на газопроводе из полиэтиленовых труб в горизонтальной плоскости, диаметр отвода: 90 мм
1 отвод
64,02 = 315,02 - 1 x 251,00</t>
  </si>
  <si>
    <t>26,64
_____
10,27</t>
  </si>
  <si>
    <t>27
_____
10</t>
  </si>
  <si>
    <t>361
_____
49</t>
  </si>
  <si>
    <t>Прайс "Полипластик"
Отвод литой 90° из полиэтилена с закладными электронагревателями, диаметр 90 мм
шт.</t>
  </si>
  <si>
    <t xml:space="preserve">
_____
196,75</t>
  </si>
  <si>
    <t xml:space="preserve">
_____
197</t>
  </si>
  <si>
    <t xml:space="preserve">
_____
1232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</si>
  <si>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</si>
  <si>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0,1103
110,3/1000</t>
  </si>
  <si>
    <t>87,77
_____
5,85</t>
  </si>
  <si>
    <t>410,69
_____
41,06</t>
  </si>
  <si>
    <t>10
_____
1</t>
  </si>
  <si>
    <t>45
_____
5</t>
  </si>
  <si>
    <t>254
_____
61</t>
  </si>
  <si>
    <t>ТССЦ-507-3538
Лента сигнальная "Газ" ЛСГ 200
м</t>
  </si>
  <si>
    <t xml:space="preserve">
_____
0,3</t>
  </si>
  <si>
    <t xml:space="preserve">
_____
33</t>
  </si>
  <si>
    <t xml:space="preserve">
_____
126</t>
  </si>
  <si>
    <t>Раздел 3. ННБ</t>
  </si>
  <si>
    <t>ТЕР04-01-074-01
Монтаж машины горизонтального бурения прессово-шнекового типа РВА
1 машина
628,89 = 1 595,71 - 5,2 x 177,11 - 2,23 x 20,56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</si>
  <si>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</si>
  <si>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</si>
  <si>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0,122
12,2 / 100</t>
  </si>
  <si>
    <t>130,51
_____
4,76</t>
  </si>
  <si>
    <t>9351,3
_____
178,38</t>
  </si>
  <si>
    <t>1141
_____
22</t>
  </si>
  <si>
    <t>216
_____
4</t>
  </si>
  <si>
    <t>2783
_____
295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</si>
  <si>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</si>
  <si>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506,95
_____
18,42</t>
  </si>
  <si>
    <t>17976,39
_____
237,24</t>
  </si>
  <si>
    <t>62
_____
2</t>
  </si>
  <si>
    <t>2193
_____
29</t>
  </si>
  <si>
    <t>838
_____
17</t>
  </si>
  <si>
    <t>5415
_____
393</t>
  </si>
  <si>
    <t>ТССЦ-110-0245
Полимер для стабилизации буровых скважин «ФИЛЬТР ЧЕК»
т</t>
  </si>
  <si>
    <t xml:space="preserve">
_____
39779,38</t>
  </si>
  <si>
    <t xml:space="preserve">
_____
4972</t>
  </si>
  <si>
    <t xml:space="preserve">
_____
20756</t>
  </si>
  <si>
    <t>ТССЦ-109-0012
Глина бентонитовая марки ПБМГ
т</t>
  </si>
  <si>
    <t>0,30012
0,0246*12,2</t>
  </si>
  <si>
    <t xml:space="preserve">
_____
1180</t>
  </si>
  <si>
    <t xml:space="preserve">
_____
354</t>
  </si>
  <si>
    <t xml:space="preserve">
_____
3924</t>
  </si>
  <si>
    <t xml:space="preserve">
_____
1027</t>
  </si>
  <si>
    <t xml:space="preserve">
_____
6431</t>
  </si>
  <si>
    <t>Устройство ПЭ футляра Ф160*14,6 мм длиной 12,2 м</t>
  </si>
  <si>
    <t>ТЕР22-05-003-01
Протаскивание в футляр  труб
100 м трубы, уложенной в футляр</t>
  </si>
  <si>
    <t>1026,3
_____
1111,06</t>
  </si>
  <si>
    <t>125
_____
135</t>
  </si>
  <si>
    <t>1698
_____
764</t>
  </si>
  <si>
    <t>Прайс "Полипластик"
Труба ПЭ 100 SDR 11, наружный диаметр 160 мм (ГОСТ Р 50838-95)
м</t>
  </si>
  <si>
    <t xml:space="preserve">
_____
264,51</t>
  </si>
  <si>
    <t xml:space="preserve">
_____
3227</t>
  </si>
  <si>
    <t xml:space="preserve">
_____
20201</t>
  </si>
  <si>
    <t>ТЕР22-05-004-01
Заделка битумом и прядью концов футляра диаметром: 160 мм
1 футляр</t>
  </si>
  <si>
    <t>5,24
_____
25,53</t>
  </si>
  <si>
    <t>5
_____
26</t>
  </si>
  <si>
    <t>71
_____
125</t>
  </si>
  <si>
    <t>Раздел 4. ПРОКЛАДКА СТАЛЬНОГО УЧАСТКА ГАЗОПРОВОДА НИЗКОГО ДАВЛЕНИЯ Ф57х3.5 мм</t>
  </si>
  <si>
    <t>Стальной участок на выходе из земли 2шт - 57х3,5, 2шт - 89х3,5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</si>
  <si>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</si>
  <si>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0,044
4,4 / 100</t>
  </si>
  <si>
    <t>227,93
_____
4,03</t>
  </si>
  <si>
    <t>919,84
_____
102,06</t>
  </si>
  <si>
    <t>40
_____
4</t>
  </si>
  <si>
    <t>136
_____
1</t>
  </si>
  <si>
    <t>232
_____
61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</si>
  <si>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</si>
  <si>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4,444
4,4*1,01</t>
  </si>
  <si>
    <t xml:space="preserve">
_____
30,2</t>
  </si>
  <si>
    <t xml:space="preserve">
_____
134</t>
  </si>
  <si>
    <t xml:space="preserve">
_____
864</t>
  </si>
  <si>
    <t>ТЕР24-02-030-02
Укладка в траншею изолированных стальных газопроводов условным диаметром: до 80 мм
100 м трубопровода
1 225,65 = 10 888,32 - 101 x 95,67</t>
  </si>
  <si>
    <t>0,045
4,5 / 100</t>
  </si>
  <si>
    <t>248,92
_____
11,52</t>
  </si>
  <si>
    <t>965,21
_____
102,06</t>
  </si>
  <si>
    <t>11
_____
1</t>
  </si>
  <si>
    <t>43
_____
5</t>
  </si>
  <si>
    <t>152
_____
3</t>
  </si>
  <si>
    <t>244
_____
62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</si>
  <si>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</si>
  <si>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4,545
4,5*1,01</t>
  </si>
  <si>
    <t xml:space="preserve">
_____
48,2</t>
  </si>
  <si>
    <t xml:space="preserve">
_____
219</t>
  </si>
  <si>
    <t xml:space="preserve">
_____
1412</t>
  </si>
  <si>
    <t>ТЕР22-03-001-05
Установка фасонных частей стальных сварных диаметром: 100-250 мм_x000D_
(отвод 57 - 2 шт, отвод 89 - 2 шт)
1 т фасонных частей</t>
  </si>
  <si>
    <t>0,004
(0,6*2+1,4*2) * 0,001</t>
  </si>
  <si>
    <t>4960,28
_____
14919,4</t>
  </si>
  <si>
    <t>11806,75
_____
1684,6</t>
  </si>
  <si>
    <t>20
_____
60</t>
  </si>
  <si>
    <t>47
_____
7</t>
  </si>
  <si>
    <t>269
_____
523</t>
  </si>
  <si>
    <t>301
_____
91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</si>
  <si>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</si>
  <si>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2,052
0,28*4,5+0,18*4,4</t>
  </si>
  <si>
    <t>23,4
_____
180,68</t>
  </si>
  <si>
    <t>88,16
_____
14,3</t>
  </si>
  <si>
    <t>48
_____
371</t>
  </si>
  <si>
    <t>181
_____
29</t>
  </si>
  <si>
    <t>651
_____
1226</t>
  </si>
  <si>
    <t>1025
_____
398</t>
  </si>
  <si>
    <t>Устройство футляра Ф108х4.0 мм на выходе газопровода Ф57х3.5 мм из земли, - 2 шт, Ф133х4.0 мм на выходе газопровода Ф89х3.5 мм из земли, - 2 шт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</si>
  <si>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</si>
  <si>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1,2
0,6*2</t>
  </si>
  <si>
    <t xml:space="preserve">
_____
67,3</t>
  </si>
  <si>
    <t xml:space="preserve">
_____
81</t>
  </si>
  <si>
    <t xml:space="preserve">
_____
520</t>
  </si>
  <si>
    <t>ТССЦ-103-0922
Трубы стальные электросварные прямошовные со снятой фаской из стали марок БСт2кп-БСт4кп и БСт2пс-БСт4пс наружный диаметр 133 мм толщина стенки 4 мм
м</t>
  </si>
  <si>
    <t xml:space="preserve">
_____
82,9</t>
  </si>
  <si>
    <t xml:space="preserve">
_____
99</t>
  </si>
  <si>
    <t xml:space="preserve">
_____
642</t>
  </si>
  <si>
    <t>ТЕР22-05-003-01
Протаскивание в футляр стальных труб диаметром: 100 мм
100 м трубы, уложенной в футляр</t>
  </si>
  <si>
    <t>0,024
0,006*4</t>
  </si>
  <si>
    <t>25
_____
26</t>
  </si>
  <si>
    <t>334
_____
150</t>
  </si>
  <si>
    <t>0,8
0,2*4</t>
  </si>
  <si>
    <t>19
_____
144</t>
  </si>
  <si>
    <t>71
_____
11</t>
  </si>
  <si>
    <t>254
_____
477</t>
  </si>
  <si>
    <t>400
_____
155</t>
  </si>
  <si>
    <t>ТЕР22-05-004-01
Заделка битумом и прядью концов футляра диаметром: 108 мм
1 футляр</t>
  </si>
  <si>
    <t>2,39
_____
11,63</t>
  </si>
  <si>
    <t>5
_____
23</t>
  </si>
  <si>
    <t>65
_____
114</t>
  </si>
  <si>
    <t>ТЕР22-05-004-01
Заделка битумом и прядью концов футляра диаметром: 133 мм
1 футляр</t>
  </si>
  <si>
    <t>3,57
_____
52,65</t>
  </si>
  <si>
    <t>7
_____
105</t>
  </si>
  <si>
    <t>97
_____
515</t>
  </si>
  <si>
    <t>Надземный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</si>
  <si>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</si>
  <si>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0,081
8,1 / 100</t>
  </si>
  <si>
    <t>232,58
_____
187,86</t>
  </si>
  <si>
    <t>1591,9
_____
205,71</t>
  </si>
  <si>
    <t>19
_____
15</t>
  </si>
  <si>
    <t>129
_____
17</t>
  </si>
  <si>
    <t>256
_____
53</t>
  </si>
  <si>
    <t>744
_____
226</t>
  </si>
  <si>
    <t>8,181
8,1*1,01</t>
  </si>
  <si>
    <t xml:space="preserve">
_____
247</t>
  </si>
  <si>
    <t xml:space="preserve">
_____
1591</t>
  </si>
  <si>
    <t>ТЕР24-02-041-03
Надземная прокладка стальных газопроводов на металлических опорах, условный диаметр газопровода: 80 мм
100 м газопровода
2 210,41 = 2 224,57 - 0,0011 x 12 870,00</t>
  </si>
  <si>
    <t>1,51
151 / 100</t>
  </si>
  <si>
    <t>252,68
_____
303,3</t>
  </si>
  <si>
    <t>1654,43
_____
209,45</t>
  </si>
  <si>
    <t>382
_____
458</t>
  </si>
  <si>
    <t>2498
_____
316</t>
  </si>
  <si>
    <t>5172
_____
1593</t>
  </si>
  <si>
    <t>14283
_____
4289</t>
  </si>
  <si>
    <t>152,51
151*1,01</t>
  </si>
  <si>
    <t xml:space="preserve">
_____
7351</t>
  </si>
  <si>
    <t xml:space="preserve">
_____
47379</t>
  </si>
  <si>
    <t>ТЕР22-03-001-05
Установка фасонных частей стальных сварных диаметром: 100-250 мм_x000D_
(отвод 57 - 3 шт, отвод 89 - 9 шт, переход 57х89)
1 т фасонных частей</t>
  </si>
  <si>
    <t>0,015
(0,6+1,4*9+0,6*3) * 0,001</t>
  </si>
  <si>
    <t>74
_____
224</t>
  </si>
  <si>
    <t>177
_____
25</t>
  </si>
  <si>
    <t>1009
_____
1960</t>
  </si>
  <si>
    <t>1130
_____
343</t>
  </si>
  <si>
    <t>ТЕР13-03-002-04
Огрунтовка металлических поверхностей грунтовкой ГФ-021
100 м2 окрашиваемой поверхности</t>
  </si>
  <si>
    <t>0,43738
(0,18*8,1+0,28*151) * 0,01</t>
  </si>
  <si>
    <t>78,62
_____
250,36</t>
  </si>
  <si>
    <t>10,15
_____
0,12</t>
  </si>
  <si>
    <t>34
_____
110</t>
  </si>
  <si>
    <t>466
_____
348</t>
  </si>
  <si>
    <t>19
_____
1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</si>
  <si>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</si>
  <si>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</si>
  <si>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</si>
  <si>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21
_____
170</t>
  </si>
  <si>
    <t>286
_____
556</t>
  </si>
  <si>
    <t>13
_____
1</t>
  </si>
  <si>
    <t>ТЕРм12-10-001-01
Бобышки, штуцеры на условное давление: до 10 МПа
100 шт.</t>
  </si>
  <si>
    <t>0,06
6 / 100</t>
  </si>
  <si>
    <t>795,26
_____
2433,91</t>
  </si>
  <si>
    <t>48
_____
146</t>
  </si>
  <si>
    <t>647
_____
1593</t>
  </si>
  <si>
    <t>ТЕР24-02-051-02
Монтаж задвижки стальной фланцевой для надземной установки на газопроводах из труб условным диаметром: 80 мм
1 задвижка
314,67 = 914,43 - 5,7 x 56,80 - 2 x 53,40 - 4 x 42,30</t>
  </si>
  <si>
    <t>112,05
_____
61,86</t>
  </si>
  <si>
    <t>112
_____
62</t>
  </si>
  <si>
    <t>1519
_____
310</t>
  </si>
  <si>
    <t>Прайс ООО "АЛСО"
Кран шаровой под приварку стальной ALSO серии GAS, DN 80 КШ.П.П.GAS.080.25-01
шт.</t>
  </si>
  <si>
    <t xml:space="preserve">
_____
680,01</t>
  </si>
  <si>
    <t xml:space="preserve">
_____
680</t>
  </si>
  <si>
    <t xml:space="preserve">
_____
4257</t>
  </si>
  <si>
    <t>ТЕР22-03-014-01
Приварка изолирующего соединения ИС-57 к стальным трубопроводам условным диаметром: 50 мм
1 фланец
34,41 = 78,21 - 1 x 43,80</t>
  </si>
  <si>
    <t>5,19
_____
1,15</t>
  </si>
  <si>
    <t>28,07
_____
4,08</t>
  </si>
  <si>
    <t>10
_____
3</t>
  </si>
  <si>
    <t>56
_____
8</t>
  </si>
  <si>
    <t>141
_____
16</t>
  </si>
  <si>
    <t>359
_____
111</t>
  </si>
  <si>
    <t>Прайс ООО "КомплектСнаб-С" г. Саратов
Неразъемное изолирующее соединение ИС 57_x000D_
шт.
шт.</t>
  </si>
  <si>
    <t xml:space="preserve">
_____
104,83</t>
  </si>
  <si>
    <t xml:space="preserve">
_____
105</t>
  </si>
  <si>
    <t xml:space="preserve">
_____
656</t>
  </si>
  <si>
    <t>ТЕР22-03-014-02
Приварка фланцев к стальным трубопроводам диаметром: 80 мм
1 фланец
49,25 = 110,15 - 1 x 60,90</t>
  </si>
  <si>
    <t>7,43
_____
2,53</t>
  </si>
  <si>
    <t>39,29
_____
5,72</t>
  </si>
  <si>
    <t>30
_____
10</t>
  </si>
  <si>
    <t>157
_____
23</t>
  </si>
  <si>
    <t>403
_____
74</t>
  </si>
  <si>
    <t>1004
_____
310</t>
  </si>
  <si>
    <t>Прайс ООО "КомплектСнаб-С" г. Саратов
Неразъемное изолирующее соединение ИС 89_x000D_
шт.
шт.</t>
  </si>
  <si>
    <t xml:space="preserve">
_____
136,98</t>
  </si>
  <si>
    <t xml:space="preserve">
_____
274</t>
  </si>
  <si>
    <t xml:space="preserve">
_____
1715</t>
  </si>
  <si>
    <t>ТЕР22-03-001-05
Установка фасонных частей стальных сварных диаметром: 100-250 мм
1 т фасонных частей</t>
  </si>
  <si>
    <t>0,0008
0,8/1000</t>
  </si>
  <si>
    <t>4
_____
12</t>
  </si>
  <si>
    <t>54
_____
105</t>
  </si>
  <si>
    <t>60
_____
18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</si>
  <si>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</si>
  <si>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</si>
  <si>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48</t>
  </si>
  <si>
    <t xml:space="preserve">
_____
71</t>
  </si>
  <si>
    <t>ТССЦ-507-2386
Заглушки эллиптические на Ру 10 МПа (100 кгс/см2) из стали 20, диаметром условного прохода 80 мм, наружным диаметром 89 мм, толщиной стенки 3,5 мм
шт.</t>
  </si>
  <si>
    <t xml:space="preserve">
_____
30,81</t>
  </si>
  <si>
    <t xml:space="preserve">
_____
31</t>
  </si>
  <si>
    <t>Раздел 5. ИСПЫТАНИЯ ГАЗОПРОВОДА НИЗКОГО ДАВЛЕНИЯ</t>
  </si>
  <si>
    <t>Прайс «Веста Газ» п.1.3.1
Проверка сварного стыка радиографическим методом Д 50-76мм
шт.</t>
  </si>
  <si>
    <t>Прайс «Веста Газ» п.1.3.1
Проверка сварного стыка радиографическим методом Д 89-114мм
шт.</t>
  </si>
  <si>
    <t>Прайс «Веста Газ» п.1.10.1
Проведение неразрушающего контроля УЗК сварных стыков (ПЭ)
шт.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</si>
  <si>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</si>
  <si>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</si>
  <si>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77
_____
2</t>
  </si>
  <si>
    <t>Прайс «Веста Газ» п.1.9.2
Испытания стыков механическим методом ПЭ 90
1 стык</t>
  </si>
  <si>
    <t>Прайс «Веста Газ» п.1.1
Испытания стыков механическим методом сталь 89
1 стык</t>
  </si>
  <si>
    <t>Прайс «Веста Газ» п.1.6.
Проверка качества изоляции прибором АНПИ
п. м поверхности</t>
  </si>
  <si>
    <t>ТЕР13-08-007-01
Проверка состояния изоляционного покрытия подземных газопроводов Ф57 мм, 89 мм (применительно) Проверка качества резинового покрытия
100 м2 поверхности</t>
  </si>
  <si>
    <t>0,02052
(4,4*0,18+4,5*0,28)/100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</si>
  <si>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</si>
  <si>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</si>
  <si>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</si>
  <si>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880
_____
142</t>
  </si>
  <si>
    <t>ТЕР24-02-120-01
Очистка полости трубопровода продувкой воздухом, условный диаметр газопровода: до 50 мм
100 м трубопровода</t>
  </si>
  <si>
    <t>2,905
290,5 / 100</t>
  </si>
  <si>
    <t>12,55
_____
2,43</t>
  </si>
  <si>
    <t>37
_____
7</t>
  </si>
  <si>
    <t>260
_____
96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</si>
  <si>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</si>
  <si>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</si>
  <si>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15
_____
1</t>
  </si>
  <si>
    <t>103
_____
19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</si>
  <si>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</si>
  <si>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</si>
  <si>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</si>
  <si>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1154</t>
  </si>
  <si>
    <t>Раздел 6. БЛАГОУСТРОЙСТВО</t>
  </si>
  <si>
    <t>Снятие и восстановление щебеночного покрытия</t>
  </si>
  <si>
    <t>ТЕР27-03-008-02
Разборка покрытий и оснований: щебеночных
100 м3 конструкций</t>
  </si>
  <si>
    <t>0,28
((8+27)*4*0,2) / 100</t>
  </si>
  <si>
    <t>471
_____
60,83</t>
  </si>
  <si>
    <t>132
_____
17</t>
  </si>
  <si>
    <t>939
_____
231</t>
  </si>
  <si>
    <t>ТЕР27-04-001-04
Устройство подстилающих и выравнивающих слоев оснований: из щебня
100 м3 материала основания (в плотном теле)</t>
  </si>
  <si>
    <t>0,28
28 / 100</t>
  </si>
  <si>
    <t>247,46
_____
21,77</t>
  </si>
  <si>
    <t>3636,32
_____
337,22</t>
  </si>
  <si>
    <t>69
_____
7</t>
  </si>
  <si>
    <t>1018
_____
94</t>
  </si>
  <si>
    <t>939
_____
46</t>
  </si>
  <si>
    <t>5765
_____
1280</t>
  </si>
  <si>
    <t>ТССЦ-408-0015
Щебень из природного камня для строительных работ марка 800, фракция 20-40 мм
м3</t>
  </si>
  <si>
    <t xml:space="preserve">
_____
122</t>
  </si>
  <si>
    <t xml:space="preserve">
_____
3416</t>
  </si>
  <si>
    <t xml:space="preserve">
_____
15339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</si>
  <si>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</si>
  <si>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38,78
(8+27)*4*0,2*1,385</t>
  </si>
  <si>
    <t>ТССЦпг-03-02-01-001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1 т груза</t>
  </si>
  <si>
    <t>Демонтаж и восстановление бетонного основания забора</t>
  </si>
  <si>
    <t>ТЕР46-04-001-02
Разборка: бетонных фундаментов
1 м3</t>
  </si>
  <si>
    <t>186,39
_____
34,53</t>
  </si>
  <si>
    <t>1337
_____
248</t>
  </si>
  <si>
    <t>9305
_____
3358</t>
  </si>
  <si>
    <t>ТЕР01-02-058-06
Копание ям вручную без креплений для стоек и столбов: с откосами глубиной до 1,5 м, группа грунтов 2
100 м3 грунта</t>
  </si>
  <si>
    <t>0,0717
7,17 / 100</t>
  </si>
  <si>
    <t>ТЕР06-01-001-02
Устройство бетонных фундаментов общего назначения под колонны объемом: до 3 м3
100 м3 бетона, бутобетона и железобетона в деле</t>
  </si>
  <si>
    <t>5772,69
_____
6921,91</t>
  </si>
  <si>
    <t>2775,85
_____
464,1</t>
  </si>
  <si>
    <t>414
_____
496</t>
  </si>
  <si>
    <t>199
_____
33</t>
  </si>
  <si>
    <t>5615
_____
2826</t>
  </si>
  <si>
    <t>1147
_____
451</t>
  </si>
  <si>
    <t>7,3134
7,17*1,02</t>
  </si>
  <si>
    <t xml:space="preserve">
_____
4330</t>
  </si>
  <si>
    <t xml:space="preserve">
_____
21500</t>
  </si>
  <si>
    <t>ТССЦпг-01-01-01-041
Погрузочные работы при автомобильных перевозках: мусора строительного с погрузкой вручную
1 т груза</t>
  </si>
  <si>
    <t>13,623
7,17*1,9</t>
  </si>
  <si>
    <t>Демонтаж и монтаж забора</t>
  </si>
  <si>
    <t>ТЕР09-05-001-01
Демонтаж ворот со стальным профилированным листом
100 м2</t>
  </si>
  <si>
    <t>2,929
(25,2*2+97*2,5) / 100</t>
  </si>
  <si>
    <t>255,51
_____
31,5</t>
  </si>
  <si>
    <t>31,82
_____
1,37</t>
  </si>
  <si>
    <t>748
_____
93</t>
  </si>
  <si>
    <t>93
_____
4</t>
  </si>
  <si>
    <t>10146
_____
329</t>
  </si>
  <si>
    <t>552
_____
54</t>
  </si>
  <si>
    <t>ТЕР09-06-001-02
Демонтаж каркаса
1 т конструкций</t>
  </si>
  <si>
    <t>0,081
27*3/1000</t>
  </si>
  <si>
    <t>383,26
_____
116,96</t>
  </si>
  <si>
    <t>102,3
_____
1,37</t>
  </si>
  <si>
    <t>31
_____
10</t>
  </si>
  <si>
    <t>421
_____
56</t>
  </si>
  <si>
    <t>45
_____
2</t>
  </si>
  <si>
    <t>ТЕР13-03-002-03
Огрунтовка металлических поверхностей за один раз: грунтовкой ХС-059
100 м2 окрашиваемой поверхности</t>
  </si>
  <si>
    <t>0,0162
(3*0,18*3) / 100</t>
  </si>
  <si>
    <t>157,83
_____
1034,68</t>
  </si>
  <si>
    <t>22,36
_____
0,24</t>
  </si>
  <si>
    <t>3
_____
17</t>
  </si>
  <si>
    <t>35
_____
58</t>
  </si>
  <si>
    <t>ТЕР13-03-004-01
Окраска металлических огрунтованных поверхностей: эмалью ХС-436
100 м2 окрашиваемой поверхности</t>
  </si>
  <si>
    <t>70,16
_____
1899,78</t>
  </si>
  <si>
    <t>36,24
_____
0,24</t>
  </si>
  <si>
    <t>1
_____
31</t>
  </si>
  <si>
    <t>15
_____
100</t>
  </si>
  <si>
    <t>ТЕР09-06-001-02
Монтаж каркасных конструкций
1 т конструкций</t>
  </si>
  <si>
    <t>547,52
_____
116,96</t>
  </si>
  <si>
    <t>146,14
_____
1,96</t>
  </si>
  <si>
    <t>44
_____
10</t>
  </si>
  <si>
    <t>602
_____
56</t>
  </si>
  <si>
    <t>64
_____
2</t>
  </si>
  <si>
    <t>ТЕР09-05-001-01
Установка профнастила
100 м2</t>
  </si>
  <si>
    <t>365,01
_____
31,5</t>
  </si>
  <si>
    <t>45,46
_____
1,96</t>
  </si>
  <si>
    <t>1069
_____
93</t>
  </si>
  <si>
    <t>133
_____
6</t>
  </si>
  <si>
    <t>14494
_____
330</t>
  </si>
  <si>
    <t>788
_____
78</t>
  </si>
  <si>
    <t>Итого прямые затраты по смете</t>
  </si>
  <si>
    <t>11119
_____
70927</t>
  </si>
  <si>
    <t>20829
_____
1529</t>
  </si>
  <si>
    <t>138786
_____
341521</t>
  </si>
  <si>
    <t>116303
_____
20752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</si>
  <si>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</si>
  <si>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</si>
  <si>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81)</t>
  </si>
  <si>
    <t xml:space="preserve">
_____
1</t>
  </si>
  <si>
    <t xml:space="preserve">     Вспомогательные материалы МАТ=2%ОЗП  (Поз. 33, 81)</t>
  </si>
  <si>
    <t xml:space="preserve">
_____
14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</si>
  <si>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</si>
  <si>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</si>
  <si>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</si>
  <si>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</si>
  <si>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</si>
  <si>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</si>
  <si>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</si>
  <si>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</si>
  <si>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</si>
  <si>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</si>
  <si>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</si>
  <si>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3 квартал 2019г.</t>
  </si>
  <si>
    <t>_________________ /</t>
  </si>
  <si>
    <t>_________________ 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</si>
</sst>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89"/>
  <sheetViews>
    <sheetView showGridLines="0" tabSelected="1" workbookViewId="0">
      <selection activeCell="A14" sqref="A14:U1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21</v>
      </c>
      <c r="H2" s="3" t="s">
        <v>22</v>
      </c>
    </row>
    <row r="3" spans="1:21" x14ac:dyDescent="0.2">
      <c r="A3" s="33"/>
      <c r="H3" s="33"/>
    </row>
    <row r="4" spans="1:21" x14ac:dyDescent="0.2">
      <c r="A4" s="33" t="s">
        <v>587</v>
      </c>
      <c r="B4" s="4"/>
      <c r="C4" s="4"/>
      <c r="D4" s="4"/>
      <c r="E4" s="4"/>
      <c r="F4" s="4"/>
      <c r="G4" s="4"/>
      <c r="H4" s="33" t="s">
        <v>586</v>
      </c>
    </row>
    <row r="5" spans="1:21" x14ac:dyDescent="0.2">
      <c r="A5" s="1" t="s">
        <v>25</v>
      </c>
      <c r="B5" s="4"/>
      <c r="C5" s="4"/>
      <c r="D5" s="4"/>
      <c r="E5" s="4"/>
      <c r="F5" s="4"/>
      <c r="G5" s="4"/>
      <c r="H5" s="34" t="s">
        <v>26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27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28</v>
      </c>
      <c r="B10" s="6"/>
      <c r="C10" s="6"/>
      <c r="D10" s="6"/>
    </row>
    <row r="11" spans="1:21" s="7" customFormat="1" ht="15" x14ac:dyDescent="0.25">
      <c r="A11" s="57" t="s">
        <v>29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7" customFormat="1" ht="12" x14ac:dyDescent="0.2">
      <c r="A12" s="58" t="s">
        <v>18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s="7" customFormat="1" ht="12" x14ac:dyDescent="0.2">
      <c r="A13" s="58" t="s">
        <v>30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s="7" customFormat="1" ht="12" x14ac:dyDescent="0.2">
      <c r="A14" s="59" t="s">
        <v>31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s="7" customFormat="1" ht="12" x14ac:dyDescent="0.2"/>
    <row r="16" spans="1:21" s="7" customFormat="1" ht="12" x14ac:dyDescent="0.2">
      <c r="G16" s="60" t="s">
        <v>16</v>
      </c>
      <c r="H16" s="61"/>
      <c r="I16" s="62"/>
      <c r="J16" s="60" t="s">
        <v>17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</row>
    <row r="17" spans="1:26" s="7" customFormat="1" x14ac:dyDescent="0.2">
      <c r="D17" s="5" t="s">
        <v>1</v>
      </c>
      <c r="G17" s="50">
        <f>121011/1000</f>
        <v>121.011</v>
      </c>
      <c r="H17" s="51"/>
      <c r="I17" s="9" t="s">
        <v>2</v>
      </c>
      <c r="J17" s="52">
        <f>800827/1000</f>
        <v>800.827</v>
      </c>
      <c r="K17" s="53"/>
      <c r="L17" s="10"/>
      <c r="M17" s="10"/>
      <c r="N17" s="10"/>
      <c r="O17" s="10"/>
      <c r="P17" s="10"/>
      <c r="Q17" s="10"/>
      <c r="R17" s="10"/>
      <c r="S17" s="10"/>
      <c r="T17" s="10"/>
      <c r="U17" s="9" t="s">
        <v>2</v>
      </c>
    </row>
    <row r="18" spans="1:26" s="7" customFormat="1" x14ac:dyDescent="0.2">
      <c r="D18" s="11" t="s">
        <v>19</v>
      </c>
      <c r="F18" s="12"/>
      <c r="G18" s="50">
        <f>0/1000</f>
        <v>0</v>
      </c>
      <c r="H18" s="51"/>
      <c r="I18" s="9" t="s">
        <v>2</v>
      </c>
      <c r="J18" s="52">
        <f>0/1000</f>
        <v>0</v>
      </c>
      <c r="K18" s="53"/>
      <c r="L18" s="10"/>
      <c r="M18" s="10"/>
      <c r="N18" s="10"/>
      <c r="O18" s="10"/>
      <c r="P18" s="10"/>
      <c r="Q18" s="10"/>
      <c r="R18" s="10"/>
      <c r="S18" s="10"/>
      <c r="T18" s="10"/>
      <c r="U18" s="9" t="s">
        <v>2</v>
      </c>
    </row>
    <row r="19" spans="1:26" s="7" customFormat="1" x14ac:dyDescent="0.2">
      <c r="D19" s="11" t="s">
        <v>20</v>
      </c>
      <c r="F19" s="12"/>
      <c r="G19" s="50">
        <f>335/1000</f>
        <v>0.33500000000000002</v>
      </c>
      <c r="H19" s="51"/>
      <c r="I19" s="9" t="s">
        <v>2</v>
      </c>
      <c r="J19" s="52">
        <f>3423/1000</f>
        <v>3.423</v>
      </c>
      <c r="K19" s="53"/>
      <c r="L19" s="10"/>
      <c r="M19" s="10"/>
      <c r="N19" s="10"/>
      <c r="O19" s="10"/>
      <c r="P19" s="10"/>
      <c r="Q19" s="10"/>
      <c r="R19" s="10"/>
      <c r="S19" s="10"/>
      <c r="T19" s="10"/>
      <c r="U19" s="9" t="s">
        <v>2</v>
      </c>
    </row>
    <row r="20" spans="1:26" s="7" customFormat="1" x14ac:dyDescent="0.2">
      <c r="D20" s="5" t="s">
        <v>3</v>
      </c>
      <c r="G20" s="50">
        <f>(V20+V21)/1000</f>
        <v>0.98823000000000005</v>
      </c>
      <c r="H20" s="51"/>
      <c r="I20" s="9" t="s">
        <v>4</v>
      </c>
      <c r="J20" s="52">
        <f>(W20+W21)/1000</f>
        <v>0.98823000000000005</v>
      </c>
      <c r="K20" s="53"/>
      <c r="L20" s="10"/>
      <c r="M20" s="10"/>
      <c r="N20" s="10"/>
      <c r="O20" s="10"/>
      <c r="P20" s="10"/>
      <c r="Q20" s="10"/>
      <c r="R20" s="10"/>
      <c r="S20" s="10"/>
      <c r="T20" s="10"/>
      <c r="U20" s="9" t="s">
        <v>4</v>
      </c>
      <c r="V20" s="13">
        <v>875.29</v>
      </c>
      <c r="W20" s="14">
        <v>875.29</v>
      </c>
      <c r="X20" s="27">
        <v>12648</v>
      </c>
      <c r="Y20" s="27">
        <v>10928</v>
      </c>
      <c r="Z20" s="27">
        <v>7207</v>
      </c>
    </row>
    <row r="21" spans="1:26" s="7" customFormat="1" x14ac:dyDescent="0.2">
      <c r="D21" s="5" t="s">
        <v>5</v>
      </c>
      <c r="G21" s="50">
        <f>12648/1000</f>
        <v>12.648</v>
      </c>
      <c r="H21" s="51"/>
      <c r="I21" s="9" t="s">
        <v>2</v>
      </c>
      <c r="J21" s="52">
        <f>159538/1000</f>
        <v>159.53800000000001</v>
      </c>
      <c r="K21" s="53"/>
      <c r="L21" s="10"/>
      <c r="M21" s="10"/>
      <c r="N21" s="10"/>
      <c r="O21" s="10"/>
      <c r="P21" s="10"/>
      <c r="Q21" s="10"/>
      <c r="R21" s="10"/>
      <c r="S21" s="10"/>
      <c r="T21" s="10"/>
      <c r="U21" s="9" t="s">
        <v>2</v>
      </c>
      <c r="V21" s="13">
        <v>112.94</v>
      </c>
      <c r="W21" s="14">
        <v>112.94</v>
      </c>
      <c r="X21" s="28">
        <v>159538</v>
      </c>
      <c r="Y21" s="28">
        <v>126010</v>
      </c>
      <c r="Z21" s="28">
        <v>78193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  <c r="D24" s="7" t="s">
        <v>585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56" t="s">
        <v>6</v>
      </c>
      <c r="B26" s="56" t="s">
        <v>7</v>
      </c>
      <c r="C26" s="56" t="s">
        <v>8</v>
      </c>
      <c r="D26" s="54" t="s">
        <v>9</v>
      </c>
      <c r="E26" s="54"/>
      <c r="F26" s="54"/>
      <c r="G26" s="54" t="s">
        <v>10</v>
      </c>
      <c r="H26" s="54"/>
      <c r="I26" s="54"/>
      <c r="J26" s="54" t="s">
        <v>11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6" s="23" customFormat="1" ht="22.5" customHeight="1" thickBot="1" x14ac:dyDescent="0.25">
      <c r="A27" s="56"/>
      <c r="B27" s="56"/>
      <c r="C27" s="56"/>
      <c r="D27" s="55" t="s">
        <v>0</v>
      </c>
      <c r="E27" s="22" t="s">
        <v>12</v>
      </c>
      <c r="F27" s="22" t="s">
        <v>13</v>
      </c>
      <c r="G27" s="55" t="s">
        <v>0</v>
      </c>
      <c r="H27" s="22" t="s">
        <v>12</v>
      </c>
      <c r="I27" s="22" t="s">
        <v>13</v>
      </c>
      <c r="J27" s="55" t="s">
        <v>0</v>
      </c>
      <c r="K27" s="22" t="s">
        <v>12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13</v>
      </c>
    </row>
    <row r="28" spans="1:26" s="23" customFormat="1" ht="22.5" customHeight="1" thickBot="1" x14ac:dyDescent="0.25">
      <c r="A28" s="56"/>
      <c r="B28" s="56"/>
      <c r="C28" s="56"/>
      <c r="D28" s="55"/>
      <c r="E28" s="22" t="s">
        <v>14</v>
      </c>
      <c r="F28" s="22" t="s">
        <v>15</v>
      </c>
      <c r="G28" s="55"/>
      <c r="H28" s="22" t="s">
        <v>14</v>
      </c>
      <c r="I28" s="22" t="s">
        <v>15</v>
      </c>
      <c r="J28" s="55"/>
      <c r="K28" s="22" t="s">
        <v>14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15</v>
      </c>
    </row>
    <row r="29" spans="1:26" s="6" customFormat="1" x14ac:dyDescent="0.2">
      <c r="A29" s="36">
        <v>1</v>
      </c>
      <c r="B29" s="36">
        <v>2</v>
      </c>
      <c r="C29" s="36">
        <v>3</v>
      </c>
      <c r="D29" s="37">
        <v>4</v>
      </c>
      <c r="E29" s="36">
        <v>5</v>
      </c>
      <c r="F29" s="36">
        <v>6</v>
      </c>
      <c r="G29" s="37">
        <v>7</v>
      </c>
      <c r="H29" s="36">
        <v>8</v>
      </c>
      <c r="I29" s="36">
        <v>9</v>
      </c>
      <c r="J29" s="37">
        <v>10</v>
      </c>
      <c r="K29" s="36">
        <v>11</v>
      </c>
      <c r="L29" s="36"/>
      <c r="M29" s="36"/>
      <c r="N29" s="36"/>
      <c r="O29" s="36"/>
      <c r="P29" s="36"/>
      <c r="Q29" s="36"/>
      <c r="R29" s="36"/>
      <c r="S29" s="36"/>
      <c r="T29" s="36"/>
      <c r="U29" s="36">
        <v>12</v>
      </c>
    </row>
    <row r="30" spans="1:26" s="24" customFormat="1" ht="21" customHeight="1" x14ac:dyDescent="0.2">
      <c r="A30" s="63" t="s">
        <v>34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6" s="24" customFormat="1" ht="60" x14ac:dyDescent="0.2">
      <c r="A31" s="38">
        <v>1</v>
      </c>
      <c r="B31" s="39" t="s">
        <v>35</v>
      </c>
      <c r="C31" s="40" t="s">
        <v>36</v>
      </c>
      <c r="D31" s="41">
        <v>2445.2800000000002</v>
      </c>
      <c r="E31" s="42">
        <v>2445.2800000000002</v>
      </c>
      <c r="F31" s="41"/>
      <c r="G31" s="41">
        <v>1589</v>
      </c>
      <c r="H31" s="41">
        <v>1589</v>
      </c>
      <c r="I31" s="41"/>
      <c r="J31" s="41">
        <v>21554</v>
      </c>
      <c r="K31" s="42">
        <v>21554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6" s="24" customFormat="1" ht="72" x14ac:dyDescent="0.2">
      <c r="A32" s="38">
        <v>2</v>
      </c>
      <c r="B32" s="39" t="s">
        <v>37</v>
      </c>
      <c r="C32" s="40" t="s">
        <v>38</v>
      </c>
      <c r="D32" s="41">
        <v>4866.54</v>
      </c>
      <c r="E32" s="42"/>
      <c r="F32" s="41" t="s">
        <v>39</v>
      </c>
      <c r="G32" s="41">
        <v>1815</v>
      </c>
      <c r="H32" s="41"/>
      <c r="I32" s="41" t="s">
        <v>40</v>
      </c>
      <c r="J32" s="41">
        <v>11203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 t="s">
        <v>41</v>
      </c>
    </row>
    <row r="33" spans="1:26" s="24" customFormat="1" ht="48" x14ac:dyDescent="0.2">
      <c r="A33" s="38">
        <v>3</v>
      </c>
      <c r="B33" s="39" t="s">
        <v>42</v>
      </c>
      <c r="C33" s="40" t="s">
        <v>43</v>
      </c>
      <c r="D33" s="41">
        <v>1431.41</v>
      </c>
      <c r="E33" s="42" t="s">
        <v>44</v>
      </c>
      <c r="F33" s="41" t="s">
        <v>45</v>
      </c>
      <c r="G33" s="41">
        <v>1145</v>
      </c>
      <c r="H33" s="41" t="s">
        <v>46</v>
      </c>
      <c r="I33" s="41" t="s">
        <v>47</v>
      </c>
      <c r="J33" s="41">
        <v>4360</v>
      </c>
      <c r="K33" s="42" t="s">
        <v>48</v>
      </c>
      <c r="L33" s="42"/>
      <c r="M33" s="42"/>
      <c r="N33" s="42"/>
      <c r="O33" s="42"/>
      <c r="P33" s="42"/>
      <c r="Q33" s="42"/>
      <c r="R33" s="42"/>
      <c r="S33" s="42"/>
      <c r="T33" s="42"/>
      <c r="U33" s="42" t="s">
        <v>49</v>
      </c>
    </row>
    <row r="34" spans="1:26" s="6" customFormat="1" ht="84" x14ac:dyDescent="0.2">
      <c r="A34" s="38">
        <v>4</v>
      </c>
      <c r="B34" s="39" t="s">
        <v>50</v>
      </c>
      <c r="C34" s="40" t="s">
        <v>51</v>
      </c>
      <c r="D34" s="41">
        <v>921.46</v>
      </c>
      <c r="E34" s="42">
        <v>921.46</v>
      </c>
      <c r="F34" s="41"/>
      <c r="G34" s="41">
        <v>441</v>
      </c>
      <c r="H34" s="41">
        <v>441</v>
      </c>
      <c r="I34" s="41"/>
      <c r="J34" s="41">
        <v>5987</v>
      </c>
      <c r="K34" s="42">
        <v>5987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24"/>
      <c r="W34" s="24"/>
      <c r="X34" s="24"/>
      <c r="Y34" s="24"/>
      <c r="Z34" s="24"/>
    </row>
    <row r="35" spans="1:26" s="6" customFormat="1" ht="48" x14ac:dyDescent="0.2">
      <c r="A35" s="38">
        <v>5</v>
      </c>
      <c r="B35" s="39" t="s">
        <v>52</v>
      </c>
      <c r="C35" s="40" t="s">
        <v>53</v>
      </c>
      <c r="D35" s="41">
        <v>117</v>
      </c>
      <c r="E35" s="42" t="s">
        <v>54</v>
      </c>
      <c r="F35" s="41"/>
      <c r="G35" s="41">
        <v>6165</v>
      </c>
      <c r="H35" s="41" t="s">
        <v>55</v>
      </c>
      <c r="I35" s="41"/>
      <c r="J35" s="41">
        <v>18374</v>
      </c>
      <c r="K35" s="42" t="s">
        <v>56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24"/>
      <c r="W35" s="24"/>
      <c r="X35" s="24"/>
      <c r="Y35" s="24"/>
      <c r="Z35" s="24"/>
    </row>
    <row r="36" spans="1:26" s="6" customFormat="1" ht="36" x14ac:dyDescent="0.2">
      <c r="A36" s="38">
        <v>6</v>
      </c>
      <c r="B36" s="39" t="s">
        <v>57</v>
      </c>
      <c r="C36" s="40" t="s">
        <v>58</v>
      </c>
      <c r="D36" s="41">
        <v>64.8</v>
      </c>
      <c r="E36" s="42" t="s">
        <v>59</v>
      </c>
      <c r="F36" s="41"/>
      <c r="G36" s="41">
        <v>7128</v>
      </c>
      <c r="H36" s="41" t="s">
        <v>60</v>
      </c>
      <c r="I36" s="41"/>
      <c r="J36" s="41">
        <v>21650</v>
      </c>
      <c r="K36" s="42" t="s">
        <v>61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24"/>
      <c r="W36" s="24"/>
      <c r="X36" s="24"/>
      <c r="Y36" s="24"/>
      <c r="Z36" s="24"/>
    </row>
    <row r="37" spans="1:26" s="6" customFormat="1" ht="72" x14ac:dyDescent="0.2">
      <c r="A37" s="38">
        <v>7</v>
      </c>
      <c r="B37" s="39" t="s">
        <v>62</v>
      </c>
      <c r="C37" s="40" t="s">
        <v>63</v>
      </c>
      <c r="D37" s="41">
        <v>367.67</v>
      </c>
      <c r="E37" s="42"/>
      <c r="F37" s="41" t="s">
        <v>64</v>
      </c>
      <c r="G37" s="41">
        <v>140</v>
      </c>
      <c r="H37" s="41"/>
      <c r="I37" s="41" t="s">
        <v>65</v>
      </c>
      <c r="J37" s="41">
        <v>1154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 t="s">
        <v>66</v>
      </c>
      <c r="V37" s="24"/>
      <c r="W37" s="24"/>
      <c r="X37" s="24"/>
      <c r="Y37" s="24"/>
      <c r="Z37" s="24"/>
    </row>
    <row r="38" spans="1:26" s="26" customFormat="1" ht="48" x14ac:dyDescent="0.2">
      <c r="A38" s="38">
        <v>8</v>
      </c>
      <c r="B38" s="39" t="s">
        <v>67</v>
      </c>
      <c r="C38" s="40" t="s">
        <v>68</v>
      </c>
      <c r="D38" s="41">
        <v>334.97</v>
      </c>
      <c r="E38" s="42">
        <v>135.07</v>
      </c>
      <c r="F38" s="41" t="s">
        <v>69</v>
      </c>
      <c r="G38" s="41">
        <v>1440</v>
      </c>
      <c r="H38" s="41">
        <v>581</v>
      </c>
      <c r="I38" s="41" t="s">
        <v>70</v>
      </c>
      <c r="J38" s="41">
        <v>13981</v>
      </c>
      <c r="K38" s="42">
        <v>7877</v>
      </c>
      <c r="L38" s="42"/>
      <c r="M38" s="42"/>
      <c r="N38" s="42"/>
      <c r="O38" s="42"/>
      <c r="P38" s="42"/>
      <c r="Q38" s="42"/>
      <c r="R38" s="42"/>
      <c r="S38" s="42"/>
      <c r="T38" s="42"/>
      <c r="U38" s="42" t="s">
        <v>71</v>
      </c>
      <c r="V38" s="24"/>
      <c r="W38" s="24"/>
      <c r="X38" s="24"/>
      <c r="Y38" s="24"/>
      <c r="Z38" s="24"/>
    </row>
    <row r="39" spans="1:26" ht="60" x14ac:dyDescent="0.2">
      <c r="A39" s="38">
        <v>9</v>
      </c>
      <c r="B39" s="39" t="s">
        <v>72</v>
      </c>
      <c r="C39" s="40" t="s">
        <v>73</v>
      </c>
      <c r="D39" s="41">
        <v>4.9800000000000004</v>
      </c>
      <c r="E39" s="42"/>
      <c r="F39" s="41">
        <v>4.9800000000000004</v>
      </c>
      <c r="G39" s="41">
        <v>1359</v>
      </c>
      <c r="H39" s="41"/>
      <c r="I39" s="41">
        <v>1359</v>
      </c>
      <c r="J39" s="41">
        <v>10043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>
        <v>10043</v>
      </c>
      <c r="V39" s="24"/>
      <c r="W39" s="24"/>
      <c r="X39" s="24"/>
      <c r="Y39" s="24"/>
      <c r="Z39" s="24"/>
    </row>
    <row r="40" spans="1:26" ht="72" x14ac:dyDescent="0.2">
      <c r="A40" s="38">
        <v>10</v>
      </c>
      <c r="B40" s="39" t="s">
        <v>74</v>
      </c>
      <c r="C40" s="40" t="s">
        <v>73</v>
      </c>
      <c r="D40" s="41">
        <v>8.33</v>
      </c>
      <c r="E40" s="42"/>
      <c r="F40" s="41">
        <v>8.33</v>
      </c>
      <c r="G40" s="41">
        <v>2273</v>
      </c>
      <c r="H40" s="41"/>
      <c r="I40" s="41">
        <v>2273</v>
      </c>
      <c r="J40" s="41">
        <v>10676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>
        <v>10676</v>
      </c>
      <c r="V40" s="24"/>
      <c r="W40" s="24"/>
      <c r="X40" s="24"/>
      <c r="Y40" s="24"/>
      <c r="Z40" s="24"/>
    </row>
    <row r="41" spans="1:26" ht="60" x14ac:dyDescent="0.2">
      <c r="A41" s="38">
        <v>11</v>
      </c>
      <c r="B41" s="39" t="s">
        <v>75</v>
      </c>
      <c r="C41" s="40" t="s">
        <v>76</v>
      </c>
      <c r="D41" s="41">
        <v>405.3</v>
      </c>
      <c r="E41" s="42" t="s">
        <v>77</v>
      </c>
      <c r="F41" s="41" t="s">
        <v>78</v>
      </c>
      <c r="G41" s="41">
        <v>98</v>
      </c>
      <c r="H41" s="41" t="s">
        <v>79</v>
      </c>
      <c r="I41" s="41" t="s">
        <v>80</v>
      </c>
      <c r="J41" s="41">
        <v>1015</v>
      </c>
      <c r="K41" s="42" t="s">
        <v>81</v>
      </c>
      <c r="L41" s="42"/>
      <c r="M41" s="42"/>
      <c r="N41" s="42"/>
      <c r="O41" s="42"/>
      <c r="P41" s="42"/>
      <c r="Q41" s="42"/>
      <c r="R41" s="42"/>
      <c r="S41" s="42"/>
      <c r="T41" s="42"/>
      <c r="U41" s="42" t="s">
        <v>82</v>
      </c>
      <c r="V41" s="24"/>
      <c r="W41" s="24"/>
      <c r="X41" s="24"/>
      <c r="Y41" s="24"/>
      <c r="Z41" s="24"/>
    </row>
    <row r="42" spans="1:26" ht="36" x14ac:dyDescent="0.2">
      <c r="A42" s="38">
        <v>12</v>
      </c>
      <c r="B42" s="39" t="s">
        <v>83</v>
      </c>
      <c r="C42" s="40" t="s">
        <v>84</v>
      </c>
      <c r="D42" s="41">
        <v>66</v>
      </c>
      <c r="E42" s="42" t="s">
        <v>85</v>
      </c>
      <c r="F42" s="41"/>
      <c r="G42" s="41">
        <v>70</v>
      </c>
      <c r="H42" s="41" t="s">
        <v>86</v>
      </c>
      <c r="I42" s="41"/>
      <c r="J42" s="41">
        <v>416</v>
      </c>
      <c r="K42" s="42" t="s">
        <v>87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24"/>
      <c r="W42" s="24"/>
      <c r="X42" s="24"/>
      <c r="Y42" s="24"/>
      <c r="Z42" s="24"/>
    </row>
    <row r="43" spans="1:26" ht="36" x14ac:dyDescent="0.2">
      <c r="A43" s="38">
        <v>13</v>
      </c>
      <c r="B43" s="39" t="s">
        <v>88</v>
      </c>
      <c r="C43" s="40" t="s">
        <v>89</v>
      </c>
      <c r="D43" s="41">
        <v>1232.94</v>
      </c>
      <c r="E43" s="42" t="s">
        <v>90</v>
      </c>
      <c r="F43" s="41"/>
      <c r="G43" s="41">
        <v>49</v>
      </c>
      <c r="H43" s="41" t="s">
        <v>91</v>
      </c>
      <c r="I43" s="41"/>
      <c r="J43" s="41">
        <v>537</v>
      </c>
      <c r="K43" s="42" t="s">
        <v>92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24"/>
      <c r="W43" s="24"/>
      <c r="X43" s="24"/>
      <c r="Y43" s="24"/>
      <c r="Z43" s="24"/>
    </row>
    <row r="44" spans="1:26" ht="36" x14ac:dyDescent="0.2">
      <c r="A44" s="38">
        <v>14</v>
      </c>
      <c r="B44" s="39" t="s">
        <v>93</v>
      </c>
      <c r="C44" s="40">
        <v>4</v>
      </c>
      <c r="D44" s="41">
        <v>99.9</v>
      </c>
      <c r="E44" s="42" t="s">
        <v>94</v>
      </c>
      <c r="F44" s="41"/>
      <c r="G44" s="41">
        <v>400</v>
      </c>
      <c r="H44" s="41" t="s">
        <v>95</v>
      </c>
      <c r="I44" s="41"/>
      <c r="J44" s="41">
        <v>1335</v>
      </c>
      <c r="K44" s="42" t="s">
        <v>96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4"/>
      <c r="W44" s="24"/>
      <c r="X44" s="24"/>
      <c r="Y44" s="24"/>
      <c r="Z44" s="24"/>
    </row>
    <row r="45" spans="1:26" ht="36" x14ac:dyDescent="0.2">
      <c r="A45" s="38">
        <v>15</v>
      </c>
      <c r="B45" s="39" t="s">
        <v>97</v>
      </c>
      <c r="C45" s="40" t="s">
        <v>98</v>
      </c>
      <c r="D45" s="41">
        <v>1203.2</v>
      </c>
      <c r="E45" s="42" t="s">
        <v>99</v>
      </c>
      <c r="F45" s="41" t="s">
        <v>100</v>
      </c>
      <c r="G45" s="41">
        <v>12</v>
      </c>
      <c r="H45" s="41" t="s">
        <v>101</v>
      </c>
      <c r="I45" s="41">
        <v>2</v>
      </c>
      <c r="J45" s="41">
        <v>132</v>
      </c>
      <c r="K45" s="42" t="s">
        <v>102</v>
      </c>
      <c r="L45" s="42"/>
      <c r="M45" s="42"/>
      <c r="N45" s="42"/>
      <c r="O45" s="42"/>
      <c r="P45" s="42"/>
      <c r="Q45" s="42"/>
      <c r="R45" s="42"/>
      <c r="S45" s="42"/>
      <c r="T45" s="42"/>
      <c r="U45" s="42" t="s">
        <v>103</v>
      </c>
      <c r="V45" s="24"/>
      <c r="W45" s="24"/>
      <c r="X45" s="24"/>
      <c r="Y45" s="24"/>
      <c r="Z45" s="24"/>
    </row>
    <row r="46" spans="1:26" ht="48" x14ac:dyDescent="0.2">
      <c r="A46" s="38">
        <v>16</v>
      </c>
      <c r="B46" s="39" t="s">
        <v>104</v>
      </c>
      <c r="C46" s="40" t="s">
        <v>105</v>
      </c>
      <c r="D46" s="41">
        <v>578</v>
      </c>
      <c r="E46" s="42" t="s">
        <v>106</v>
      </c>
      <c r="F46" s="41"/>
      <c r="G46" s="41">
        <v>40</v>
      </c>
      <c r="H46" s="41" t="s">
        <v>107</v>
      </c>
      <c r="I46" s="41"/>
      <c r="J46" s="41">
        <v>206</v>
      </c>
      <c r="K46" s="42" t="s">
        <v>108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24"/>
      <c r="W46" s="24"/>
      <c r="X46" s="24"/>
      <c r="Y46" s="24"/>
      <c r="Z46" s="24"/>
    </row>
    <row r="47" spans="1:26" ht="60" x14ac:dyDescent="0.2">
      <c r="A47" s="38">
        <v>17</v>
      </c>
      <c r="B47" s="39" t="s">
        <v>109</v>
      </c>
      <c r="C47" s="40">
        <v>1</v>
      </c>
      <c r="D47" s="41">
        <v>169.39</v>
      </c>
      <c r="E47" s="42" t="s">
        <v>110</v>
      </c>
      <c r="F47" s="41"/>
      <c r="G47" s="41">
        <v>169</v>
      </c>
      <c r="H47" s="41" t="s">
        <v>111</v>
      </c>
      <c r="I47" s="41"/>
      <c r="J47" s="41">
        <v>1100</v>
      </c>
      <c r="K47" s="42" t="s">
        <v>112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24"/>
      <c r="W47" s="24"/>
      <c r="X47" s="24"/>
      <c r="Y47" s="24"/>
      <c r="Z47" s="24"/>
    </row>
    <row r="48" spans="1:26" ht="72" x14ac:dyDescent="0.2">
      <c r="A48" s="38">
        <v>18</v>
      </c>
      <c r="B48" s="39" t="s">
        <v>113</v>
      </c>
      <c r="C48" s="40">
        <v>1</v>
      </c>
      <c r="D48" s="41">
        <v>99.9</v>
      </c>
      <c r="E48" s="42" t="s">
        <v>94</v>
      </c>
      <c r="F48" s="41"/>
      <c r="G48" s="41">
        <v>100</v>
      </c>
      <c r="H48" s="41" t="s">
        <v>114</v>
      </c>
      <c r="I48" s="41"/>
      <c r="J48" s="41">
        <v>334</v>
      </c>
      <c r="K48" s="42" t="s">
        <v>115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24"/>
      <c r="W48" s="24"/>
      <c r="X48" s="24"/>
      <c r="Y48" s="24"/>
      <c r="Z48" s="24"/>
    </row>
    <row r="49" spans="1:26" ht="17.850000000000001" customHeight="1" x14ac:dyDescent="0.2">
      <c r="A49" s="65" t="s">
        <v>116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24"/>
      <c r="W49" s="24"/>
      <c r="X49" s="24"/>
      <c r="Y49" s="24"/>
      <c r="Z49" s="24"/>
    </row>
    <row r="50" spans="1:26" ht="60" x14ac:dyDescent="0.2">
      <c r="A50" s="38">
        <v>19</v>
      </c>
      <c r="B50" s="39" t="s">
        <v>117</v>
      </c>
      <c r="C50" s="40" t="s">
        <v>118</v>
      </c>
      <c r="D50" s="41">
        <v>1518.44</v>
      </c>
      <c r="E50" s="42">
        <v>1518.44</v>
      </c>
      <c r="F50" s="41"/>
      <c r="G50" s="41">
        <v>565</v>
      </c>
      <c r="H50" s="41">
        <v>565</v>
      </c>
      <c r="I50" s="41"/>
      <c r="J50" s="41">
        <v>7668</v>
      </c>
      <c r="K50" s="42">
        <v>7668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24"/>
      <c r="W50" s="24"/>
      <c r="X50" s="24"/>
      <c r="Y50" s="24"/>
      <c r="Z50" s="24"/>
    </row>
    <row r="51" spans="1:26" ht="48" x14ac:dyDescent="0.2">
      <c r="A51" s="38">
        <v>20</v>
      </c>
      <c r="B51" s="39" t="s">
        <v>119</v>
      </c>
      <c r="C51" s="40" t="s">
        <v>120</v>
      </c>
      <c r="D51" s="41">
        <v>13567.92</v>
      </c>
      <c r="E51" s="42" t="s">
        <v>121</v>
      </c>
      <c r="F51" s="41" t="s">
        <v>122</v>
      </c>
      <c r="G51" s="41">
        <v>980</v>
      </c>
      <c r="H51" s="41" t="s">
        <v>123</v>
      </c>
      <c r="I51" s="41" t="s">
        <v>124</v>
      </c>
      <c r="J51" s="41">
        <v>8691</v>
      </c>
      <c r="K51" s="42" t="s">
        <v>125</v>
      </c>
      <c r="L51" s="42"/>
      <c r="M51" s="42"/>
      <c r="N51" s="42"/>
      <c r="O51" s="42"/>
      <c r="P51" s="42"/>
      <c r="Q51" s="42"/>
      <c r="R51" s="42"/>
      <c r="S51" s="42"/>
      <c r="T51" s="42"/>
      <c r="U51" s="42" t="s">
        <v>126</v>
      </c>
      <c r="V51" s="24"/>
      <c r="W51" s="24"/>
      <c r="X51" s="24"/>
      <c r="Y51" s="24"/>
      <c r="Z51" s="24"/>
    </row>
    <row r="52" spans="1:26" ht="36" x14ac:dyDescent="0.2">
      <c r="A52" s="38">
        <v>21</v>
      </c>
      <c r="B52" s="39" t="s">
        <v>127</v>
      </c>
      <c r="C52" s="40" t="s">
        <v>128</v>
      </c>
      <c r="D52" s="41">
        <v>592</v>
      </c>
      <c r="E52" s="42" t="s">
        <v>129</v>
      </c>
      <c r="F52" s="41"/>
      <c r="G52" s="41">
        <v>4360</v>
      </c>
      <c r="H52" s="41" t="s">
        <v>130</v>
      </c>
      <c r="I52" s="41"/>
      <c r="J52" s="41">
        <v>21650</v>
      </c>
      <c r="K52" s="42" t="s">
        <v>61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24"/>
      <c r="W52" s="24"/>
      <c r="X52" s="24"/>
      <c r="Y52" s="24"/>
      <c r="Z52" s="24"/>
    </row>
    <row r="53" spans="1:26" ht="60" x14ac:dyDescent="0.2">
      <c r="A53" s="38">
        <v>22</v>
      </c>
      <c r="B53" s="39" t="s">
        <v>131</v>
      </c>
      <c r="C53" s="40" t="s">
        <v>132</v>
      </c>
      <c r="D53" s="41">
        <v>921.46</v>
      </c>
      <c r="E53" s="42">
        <v>921.46</v>
      </c>
      <c r="F53" s="41"/>
      <c r="G53" s="41">
        <v>277</v>
      </c>
      <c r="H53" s="41">
        <v>277</v>
      </c>
      <c r="I53" s="41"/>
      <c r="J53" s="41">
        <v>3752</v>
      </c>
      <c r="K53" s="42">
        <v>3752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24"/>
      <c r="W53" s="24"/>
      <c r="X53" s="24"/>
      <c r="Y53" s="24"/>
      <c r="Z53" s="24"/>
    </row>
    <row r="54" spans="1:26" ht="48" x14ac:dyDescent="0.2">
      <c r="A54" s="38">
        <v>23</v>
      </c>
      <c r="B54" s="39" t="s">
        <v>52</v>
      </c>
      <c r="C54" s="40" t="s">
        <v>133</v>
      </c>
      <c r="D54" s="41">
        <v>117</v>
      </c>
      <c r="E54" s="42" t="s">
        <v>54</v>
      </c>
      <c r="F54" s="41"/>
      <c r="G54" s="41">
        <v>3864</v>
      </c>
      <c r="H54" s="41" t="s">
        <v>134</v>
      </c>
      <c r="I54" s="41"/>
      <c r="J54" s="41">
        <v>11515</v>
      </c>
      <c r="K54" s="42" t="s">
        <v>135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24"/>
      <c r="W54" s="24"/>
      <c r="X54" s="24"/>
      <c r="Y54" s="24"/>
      <c r="Z54" s="24"/>
    </row>
    <row r="55" spans="1:26" ht="48" x14ac:dyDescent="0.2">
      <c r="A55" s="38">
        <v>24</v>
      </c>
      <c r="B55" s="39" t="s">
        <v>67</v>
      </c>
      <c r="C55" s="40" t="s">
        <v>132</v>
      </c>
      <c r="D55" s="41">
        <v>334.97</v>
      </c>
      <c r="E55" s="42">
        <v>135.07</v>
      </c>
      <c r="F55" s="41" t="s">
        <v>69</v>
      </c>
      <c r="G55" s="41">
        <v>101</v>
      </c>
      <c r="H55" s="41">
        <v>41</v>
      </c>
      <c r="I55" s="41" t="s">
        <v>136</v>
      </c>
      <c r="J55" s="41">
        <v>976</v>
      </c>
      <c r="K55" s="42">
        <v>550</v>
      </c>
      <c r="L55" s="42"/>
      <c r="M55" s="42"/>
      <c r="N55" s="42"/>
      <c r="O55" s="42"/>
      <c r="P55" s="42"/>
      <c r="Q55" s="42"/>
      <c r="R55" s="42"/>
      <c r="S55" s="42"/>
      <c r="T55" s="42"/>
      <c r="U55" s="42" t="s">
        <v>137</v>
      </c>
      <c r="V55" s="24"/>
      <c r="W55" s="24"/>
      <c r="X55" s="24"/>
      <c r="Y55" s="24"/>
      <c r="Z55" s="24"/>
    </row>
    <row r="56" spans="1:26" ht="60" x14ac:dyDescent="0.2">
      <c r="A56" s="38">
        <v>25</v>
      </c>
      <c r="B56" s="39" t="s">
        <v>72</v>
      </c>
      <c r="C56" s="40" t="s">
        <v>138</v>
      </c>
      <c r="D56" s="41">
        <v>4.9800000000000004</v>
      </c>
      <c r="E56" s="42"/>
      <c r="F56" s="41">
        <v>4.9800000000000004</v>
      </c>
      <c r="G56" s="41">
        <v>325</v>
      </c>
      <c r="H56" s="41"/>
      <c r="I56" s="41">
        <v>325</v>
      </c>
      <c r="J56" s="41">
        <v>2399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>
        <v>2399</v>
      </c>
      <c r="V56" s="24"/>
      <c r="W56" s="24"/>
      <c r="X56" s="24"/>
      <c r="Y56" s="24"/>
      <c r="Z56" s="24"/>
    </row>
    <row r="57" spans="1:26" ht="72" x14ac:dyDescent="0.2">
      <c r="A57" s="38">
        <v>26</v>
      </c>
      <c r="B57" s="39" t="s">
        <v>74</v>
      </c>
      <c r="C57" s="40" t="s">
        <v>138</v>
      </c>
      <c r="D57" s="41">
        <v>8.33</v>
      </c>
      <c r="E57" s="42"/>
      <c r="F57" s="41">
        <v>8.33</v>
      </c>
      <c r="G57" s="41">
        <v>543</v>
      </c>
      <c r="H57" s="41"/>
      <c r="I57" s="41">
        <v>543</v>
      </c>
      <c r="J57" s="41">
        <v>2550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>
        <v>2550</v>
      </c>
      <c r="V57" s="24"/>
      <c r="W57" s="24"/>
      <c r="X57" s="24"/>
      <c r="Y57" s="24"/>
      <c r="Z57" s="24"/>
    </row>
    <row r="58" spans="1:26" ht="36" x14ac:dyDescent="0.2">
      <c r="A58" s="38">
        <v>27</v>
      </c>
      <c r="B58" s="39" t="s">
        <v>139</v>
      </c>
      <c r="C58" s="40" t="s">
        <v>140</v>
      </c>
      <c r="D58" s="41">
        <v>549.95000000000005</v>
      </c>
      <c r="E58" s="42" t="s">
        <v>141</v>
      </c>
      <c r="F58" s="41" t="s">
        <v>142</v>
      </c>
      <c r="G58" s="41">
        <v>283</v>
      </c>
      <c r="H58" s="41" t="s">
        <v>143</v>
      </c>
      <c r="I58" s="41" t="s">
        <v>144</v>
      </c>
      <c r="J58" s="41">
        <v>2012</v>
      </c>
      <c r="K58" s="42" t="s">
        <v>145</v>
      </c>
      <c r="L58" s="42"/>
      <c r="M58" s="42"/>
      <c r="N58" s="42"/>
      <c r="O58" s="42"/>
      <c r="P58" s="42"/>
      <c r="Q58" s="42"/>
      <c r="R58" s="42"/>
      <c r="S58" s="42"/>
      <c r="T58" s="42"/>
      <c r="U58" s="42" t="s">
        <v>146</v>
      </c>
      <c r="V58" s="24"/>
      <c r="W58" s="24"/>
      <c r="X58" s="24"/>
      <c r="Y58" s="24"/>
      <c r="Z58" s="24"/>
    </row>
    <row r="59" spans="1:26" ht="36" x14ac:dyDescent="0.2">
      <c r="A59" s="38">
        <v>28</v>
      </c>
      <c r="B59" s="39" t="s">
        <v>147</v>
      </c>
      <c r="C59" s="40" t="s">
        <v>140</v>
      </c>
      <c r="D59" s="41">
        <v>12870</v>
      </c>
      <c r="E59" s="42" t="s">
        <v>148</v>
      </c>
      <c r="F59" s="41"/>
      <c r="G59" s="41">
        <v>6628</v>
      </c>
      <c r="H59" s="41" t="s">
        <v>149</v>
      </c>
      <c r="I59" s="41"/>
      <c r="J59" s="41">
        <v>32674</v>
      </c>
      <c r="K59" s="42" t="s">
        <v>150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24"/>
      <c r="W59" s="24"/>
      <c r="X59" s="24"/>
      <c r="Y59" s="24"/>
      <c r="Z59" s="24"/>
    </row>
    <row r="60" spans="1:26" ht="84" x14ac:dyDescent="0.2">
      <c r="A60" s="38">
        <v>29</v>
      </c>
      <c r="B60" s="39" t="s">
        <v>151</v>
      </c>
      <c r="C60" s="40" t="s">
        <v>152</v>
      </c>
      <c r="D60" s="41">
        <v>678.25</v>
      </c>
      <c r="E60" s="42" t="s">
        <v>153</v>
      </c>
      <c r="F60" s="41" t="s">
        <v>154</v>
      </c>
      <c r="G60" s="41">
        <v>99</v>
      </c>
      <c r="H60" s="41" t="s">
        <v>155</v>
      </c>
      <c r="I60" s="41">
        <v>3</v>
      </c>
      <c r="J60" s="41">
        <v>553</v>
      </c>
      <c r="K60" s="42" t="s">
        <v>156</v>
      </c>
      <c r="L60" s="42"/>
      <c r="M60" s="42"/>
      <c r="N60" s="42"/>
      <c r="O60" s="42"/>
      <c r="P60" s="42"/>
      <c r="Q60" s="42"/>
      <c r="R60" s="42"/>
      <c r="S60" s="42"/>
      <c r="T60" s="42"/>
      <c r="U60" s="42">
        <v>13</v>
      </c>
      <c r="V60" s="24"/>
      <c r="W60" s="24"/>
      <c r="X60" s="24"/>
      <c r="Y60" s="24"/>
      <c r="Z60" s="24"/>
    </row>
    <row r="61" spans="1:26" ht="84" x14ac:dyDescent="0.2">
      <c r="A61" s="38">
        <v>30</v>
      </c>
      <c r="B61" s="39" t="s">
        <v>157</v>
      </c>
      <c r="C61" s="40" t="s">
        <v>152</v>
      </c>
      <c r="D61" s="41">
        <v>887.21</v>
      </c>
      <c r="E61" s="42" t="s">
        <v>158</v>
      </c>
      <c r="F61" s="41" t="s">
        <v>159</v>
      </c>
      <c r="G61" s="41">
        <v>129</v>
      </c>
      <c r="H61" s="41" t="s">
        <v>160</v>
      </c>
      <c r="I61" s="41">
        <v>2</v>
      </c>
      <c r="J61" s="41">
        <v>568</v>
      </c>
      <c r="K61" s="42" t="s">
        <v>161</v>
      </c>
      <c r="L61" s="42"/>
      <c r="M61" s="42"/>
      <c r="N61" s="42"/>
      <c r="O61" s="42"/>
      <c r="P61" s="42"/>
      <c r="Q61" s="42"/>
      <c r="R61" s="42"/>
      <c r="S61" s="42"/>
      <c r="T61" s="42"/>
      <c r="U61" s="42">
        <v>9</v>
      </c>
      <c r="V61" s="24"/>
      <c r="W61" s="24"/>
      <c r="X61" s="24"/>
      <c r="Y61" s="24"/>
      <c r="Z61" s="24"/>
    </row>
    <row r="62" spans="1:26" ht="17.850000000000001" customHeight="1" x14ac:dyDescent="0.2">
      <c r="A62" s="65" t="s">
        <v>162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24"/>
      <c r="W62" s="24"/>
      <c r="X62" s="24"/>
      <c r="Y62" s="24"/>
      <c r="Z62" s="24"/>
    </row>
    <row r="63" spans="1:26" ht="60" x14ac:dyDescent="0.2">
      <c r="A63" s="38">
        <v>31</v>
      </c>
      <c r="B63" s="39" t="s">
        <v>117</v>
      </c>
      <c r="C63" s="40" t="s">
        <v>163</v>
      </c>
      <c r="D63" s="41">
        <v>1518.44</v>
      </c>
      <c r="E63" s="42">
        <v>1518.44</v>
      </c>
      <c r="F63" s="41"/>
      <c r="G63" s="41">
        <v>11</v>
      </c>
      <c r="H63" s="41">
        <v>11</v>
      </c>
      <c r="I63" s="41"/>
      <c r="J63" s="41">
        <v>148</v>
      </c>
      <c r="K63" s="42">
        <v>148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24"/>
      <c r="W63" s="24"/>
      <c r="X63" s="24"/>
      <c r="Y63" s="24"/>
      <c r="Z63" s="24"/>
    </row>
    <row r="64" spans="1:26" ht="60" x14ac:dyDescent="0.2">
      <c r="A64" s="38">
        <v>32</v>
      </c>
      <c r="B64" s="39" t="s">
        <v>164</v>
      </c>
      <c r="C64" s="40" t="s">
        <v>165</v>
      </c>
      <c r="D64" s="41">
        <v>2906.24</v>
      </c>
      <c r="E64" s="42">
        <v>224.22</v>
      </c>
      <c r="F64" s="41" t="s">
        <v>166</v>
      </c>
      <c r="G64" s="41">
        <v>116</v>
      </c>
      <c r="H64" s="41">
        <v>9</v>
      </c>
      <c r="I64" s="41" t="s">
        <v>167</v>
      </c>
      <c r="J64" s="41">
        <v>994</v>
      </c>
      <c r="K64" s="42">
        <v>122</v>
      </c>
      <c r="L64" s="42"/>
      <c r="M64" s="42"/>
      <c r="N64" s="42"/>
      <c r="O64" s="42"/>
      <c r="P64" s="42"/>
      <c r="Q64" s="42"/>
      <c r="R64" s="42"/>
      <c r="S64" s="42"/>
      <c r="T64" s="42"/>
      <c r="U64" s="42" t="s">
        <v>168</v>
      </c>
      <c r="V64" s="24"/>
      <c r="W64" s="24"/>
      <c r="X64" s="24"/>
      <c r="Y64" s="24"/>
      <c r="Z64" s="24"/>
    </row>
    <row r="65" spans="1:26" ht="48" x14ac:dyDescent="0.2">
      <c r="A65" s="38">
        <v>33</v>
      </c>
      <c r="B65" s="39" t="s">
        <v>169</v>
      </c>
      <c r="C65" s="40" t="s">
        <v>170</v>
      </c>
      <c r="D65" s="41">
        <v>179.24</v>
      </c>
      <c r="E65" s="42" t="s">
        <v>171</v>
      </c>
      <c r="F65" s="41" t="s">
        <v>172</v>
      </c>
      <c r="G65" s="41">
        <v>7</v>
      </c>
      <c r="H65" s="41" t="s">
        <v>173</v>
      </c>
      <c r="I65" s="41">
        <v>2</v>
      </c>
      <c r="J65" s="41">
        <v>69</v>
      </c>
      <c r="K65" s="42" t="s">
        <v>174</v>
      </c>
      <c r="L65" s="42"/>
      <c r="M65" s="42"/>
      <c r="N65" s="42"/>
      <c r="O65" s="42"/>
      <c r="P65" s="42"/>
      <c r="Q65" s="42"/>
      <c r="R65" s="42"/>
      <c r="S65" s="42"/>
      <c r="T65" s="42"/>
      <c r="U65" s="42" t="s">
        <v>175</v>
      </c>
      <c r="V65" s="24"/>
      <c r="W65" s="24"/>
      <c r="X65" s="24"/>
      <c r="Y65" s="24"/>
      <c r="Z65" s="24"/>
    </row>
    <row r="66" spans="1:26" ht="60" x14ac:dyDescent="0.2">
      <c r="A66" s="38">
        <v>34</v>
      </c>
      <c r="B66" s="39" t="s">
        <v>176</v>
      </c>
      <c r="C66" s="40" t="s">
        <v>177</v>
      </c>
      <c r="D66" s="41">
        <v>4670</v>
      </c>
      <c r="E66" s="42" t="s">
        <v>178</v>
      </c>
      <c r="F66" s="41"/>
      <c r="G66" s="41">
        <v>100</v>
      </c>
      <c r="H66" s="41" t="s">
        <v>114</v>
      </c>
      <c r="I66" s="41"/>
      <c r="J66" s="41">
        <v>881</v>
      </c>
      <c r="K66" s="42" t="s">
        <v>179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24"/>
      <c r="W66" s="24"/>
      <c r="X66" s="24"/>
      <c r="Y66" s="24"/>
      <c r="Z66" s="24"/>
    </row>
    <row r="67" spans="1:26" ht="60" x14ac:dyDescent="0.2">
      <c r="A67" s="38">
        <v>35</v>
      </c>
      <c r="B67" s="39" t="s">
        <v>180</v>
      </c>
      <c r="C67" s="40" t="s">
        <v>181</v>
      </c>
      <c r="D67" s="41">
        <v>4990</v>
      </c>
      <c r="E67" s="42" t="s">
        <v>182</v>
      </c>
      <c r="F67" s="41"/>
      <c r="G67" s="41">
        <v>2</v>
      </c>
      <c r="H67" s="41" t="s">
        <v>183</v>
      </c>
      <c r="I67" s="41"/>
      <c r="J67" s="41">
        <v>18</v>
      </c>
      <c r="K67" s="42" t="s">
        <v>184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24"/>
      <c r="W67" s="24"/>
      <c r="X67" s="24"/>
      <c r="Y67" s="24"/>
      <c r="Z67" s="24"/>
    </row>
    <row r="68" spans="1:26" ht="36" x14ac:dyDescent="0.2">
      <c r="A68" s="38">
        <v>36</v>
      </c>
      <c r="B68" s="39" t="s">
        <v>185</v>
      </c>
      <c r="C68" s="40" t="s">
        <v>186</v>
      </c>
      <c r="D68" s="41">
        <v>6320</v>
      </c>
      <c r="E68" s="42" t="s">
        <v>187</v>
      </c>
      <c r="F68" s="41"/>
      <c r="G68" s="41">
        <v>80</v>
      </c>
      <c r="H68" s="41" t="s">
        <v>188</v>
      </c>
      <c r="I68" s="41"/>
      <c r="J68" s="41">
        <v>593</v>
      </c>
      <c r="K68" s="42" t="s">
        <v>189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24"/>
      <c r="W68" s="24"/>
      <c r="X68" s="24"/>
      <c r="Y68" s="24"/>
      <c r="Z68" s="24"/>
    </row>
    <row r="69" spans="1:26" ht="48" x14ac:dyDescent="0.2">
      <c r="A69" s="43">
        <v>37</v>
      </c>
      <c r="B69" s="44" t="s">
        <v>190</v>
      </c>
      <c r="C69" s="45" t="s">
        <v>191</v>
      </c>
      <c r="D69" s="46">
        <v>921.46</v>
      </c>
      <c r="E69" s="47">
        <v>921.46</v>
      </c>
      <c r="F69" s="46"/>
      <c r="G69" s="46">
        <v>36</v>
      </c>
      <c r="H69" s="46">
        <v>36</v>
      </c>
      <c r="I69" s="46"/>
      <c r="J69" s="46">
        <v>495</v>
      </c>
      <c r="K69" s="47">
        <v>495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24"/>
      <c r="W69" s="24"/>
      <c r="X69" s="24"/>
      <c r="Y69" s="24"/>
      <c r="Z69" s="24"/>
    </row>
    <row r="70" spans="1:26" ht="21" customHeight="1" x14ac:dyDescent="0.2">
      <c r="A70" s="63" t="s">
        <v>192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24"/>
      <c r="W70" s="24"/>
      <c r="X70" s="24"/>
      <c r="Y70" s="24"/>
      <c r="Z70" s="24"/>
    </row>
    <row r="71" spans="1:26" ht="17.850000000000001" customHeight="1" x14ac:dyDescent="0.2">
      <c r="A71" s="65" t="s">
        <v>193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24"/>
      <c r="W71" s="24"/>
      <c r="X71" s="24"/>
      <c r="Y71" s="24"/>
      <c r="Z71" s="24"/>
    </row>
    <row r="72" spans="1:26" ht="60" x14ac:dyDescent="0.2">
      <c r="A72" s="38">
        <v>38</v>
      </c>
      <c r="B72" s="39" t="s">
        <v>194</v>
      </c>
      <c r="C72" s="40" t="s">
        <v>195</v>
      </c>
      <c r="D72" s="41">
        <v>11.42</v>
      </c>
      <c r="E72" s="42">
        <v>11.42</v>
      </c>
      <c r="F72" s="41"/>
      <c r="G72" s="41">
        <v>13</v>
      </c>
      <c r="H72" s="41">
        <v>13</v>
      </c>
      <c r="I72" s="41"/>
      <c r="J72" s="41">
        <v>171</v>
      </c>
      <c r="K72" s="42">
        <v>171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24"/>
      <c r="W72" s="24"/>
      <c r="X72" s="24"/>
      <c r="Y72" s="24"/>
      <c r="Z72" s="24"/>
    </row>
    <row r="73" spans="1:26" ht="48" x14ac:dyDescent="0.2">
      <c r="A73" s="38">
        <v>39</v>
      </c>
      <c r="B73" s="39" t="s">
        <v>196</v>
      </c>
      <c r="C73" s="40" t="s">
        <v>197</v>
      </c>
      <c r="D73" s="41">
        <v>42.05</v>
      </c>
      <c r="E73" s="42" t="s">
        <v>198</v>
      </c>
      <c r="F73" s="41"/>
      <c r="G73" s="41">
        <v>793</v>
      </c>
      <c r="H73" s="41" t="s">
        <v>199</v>
      </c>
      <c r="I73" s="41"/>
      <c r="J73" s="41">
        <v>4967</v>
      </c>
      <c r="K73" s="42" t="s">
        <v>200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24"/>
      <c r="W73" s="24"/>
      <c r="X73" s="24"/>
      <c r="Y73" s="24"/>
      <c r="Z73" s="24"/>
    </row>
    <row r="74" spans="1:26" ht="48" x14ac:dyDescent="0.2">
      <c r="A74" s="38">
        <v>40</v>
      </c>
      <c r="B74" s="39" t="s">
        <v>201</v>
      </c>
      <c r="C74" s="40" t="s">
        <v>202</v>
      </c>
      <c r="D74" s="41">
        <v>84.2</v>
      </c>
      <c r="E74" s="42" t="s">
        <v>203</v>
      </c>
      <c r="F74" s="41"/>
      <c r="G74" s="41">
        <v>7884</v>
      </c>
      <c r="H74" s="41" t="s">
        <v>204</v>
      </c>
      <c r="I74" s="41"/>
      <c r="J74" s="41">
        <v>49356</v>
      </c>
      <c r="K74" s="42" t="s">
        <v>205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24"/>
      <c r="W74" s="24"/>
      <c r="X74" s="24"/>
      <c r="Y74" s="24"/>
      <c r="Z74" s="24"/>
    </row>
    <row r="75" spans="1:26" ht="48" x14ac:dyDescent="0.2">
      <c r="A75" s="38">
        <v>41</v>
      </c>
      <c r="B75" s="39" t="s">
        <v>206</v>
      </c>
      <c r="C75" s="40" t="s">
        <v>207</v>
      </c>
      <c r="D75" s="41">
        <v>317.33</v>
      </c>
      <c r="E75" s="42">
        <v>55.06</v>
      </c>
      <c r="F75" s="41" t="s">
        <v>208</v>
      </c>
      <c r="G75" s="41">
        <v>127</v>
      </c>
      <c r="H75" s="41">
        <v>22</v>
      </c>
      <c r="I75" s="41" t="s">
        <v>209</v>
      </c>
      <c r="J75" s="41">
        <v>960</v>
      </c>
      <c r="K75" s="42">
        <v>299</v>
      </c>
      <c r="L75" s="42"/>
      <c r="M75" s="42"/>
      <c r="N75" s="42"/>
      <c r="O75" s="42"/>
      <c r="P75" s="42"/>
      <c r="Q75" s="42"/>
      <c r="R75" s="42"/>
      <c r="S75" s="42"/>
      <c r="T75" s="42"/>
      <c r="U75" s="42" t="s">
        <v>210</v>
      </c>
      <c r="V75" s="24"/>
      <c r="W75" s="24"/>
      <c r="X75" s="24"/>
      <c r="Y75" s="24"/>
      <c r="Z75" s="24"/>
    </row>
    <row r="76" spans="1:26" ht="36" x14ac:dyDescent="0.2">
      <c r="A76" s="38">
        <v>42</v>
      </c>
      <c r="B76" s="39" t="s">
        <v>211</v>
      </c>
      <c r="C76" s="40">
        <v>2</v>
      </c>
      <c r="D76" s="41">
        <v>385</v>
      </c>
      <c r="E76" s="42" t="s">
        <v>212</v>
      </c>
      <c r="F76" s="41"/>
      <c r="G76" s="41">
        <v>770</v>
      </c>
      <c r="H76" s="41" t="s">
        <v>213</v>
      </c>
      <c r="I76" s="41"/>
      <c r="J76" s="41">
        <v>578</v>
      </c>
      <c r="K76" s="42" t="s">
        <v>106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24"/>
      <c r="W76" s="24"/>
      <c r="X76" s="24"/>
      <c r="Y76" s="24"/>
      <c r="Z76" s="24"/>
    </row>
    <row r="77" spans="1:26" ht="48" x14ac:dyDescent="0.2">
      <c r="A77" s="38">
        <v>43</v>
      </c>
      <c r="B77" s="39" t="s">
        <v>214</v>
      </c>
      <c r="C77" s="40">
        <v>2</v>
      </c>
      <c r="D77" s="41">
        <v>64.41</v>
      </c>
      <c r="E77" s="42" t="s">
        <v>215</v>
      </c>
      <c r="F77" s="41"/>
      <c r="G77" s="41">
        <v>129</v>
      </c>
      <c r="H77" s="41" t="s">
        <v>216</v>
      </c>
      <c r="I77" s="41"/>
      <c r="J77" s="41">
        <v>806</v>
      </c>
      <c r="K77" s="42" t="s">
        <v>217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24"/>
      <c r="W77" s="24"/>
      <c r="X77" s="24"/>
      <c r="Y77" s="24"/>
      <c r="Z77" s="24"/>
    </row>
    <row r="78" spans="1:26" ht="36" x14ac:dyDescent="0.2">
      <c r="A78" s="38">
        <v>44</v>
      </c>
      <c r="B78" s="39" t="s">
        <v>218</v>
      </c>
      <c r="C78" s="40">
        <v>2</v>
      </c>
      <c r="D78" s="41">
        <v>89.74</v>
      </c>
      <c r="E78" s="42" t="s">
        <v>219</v>
      </c>
      <c r="F78" s="41"/>
      <c r="G78" s="41">
        <v>179</v>
      </c>
      <c r="H78" s="41" t="s">
        <v>220</v>
      </c>
      <c r="I78" s="41"/>
      <c r="J78" s="41">
        <v>1124</v>
      </c>
      <c r="K78" s="42" t="s">
        <v>221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24"/>
      <c r="W78" s="24"/>
      <c r="X78" s="24"/>
      <c r="Y78" s="24"/>
      <c r="Z78" s="24"/>
    </row>
    <row r="79" spans="1:26" ht="48" x14ac:dyDescent="0.2">
      <c r="A79" s="38">
        <v>45</v>
      </c>
      <c r="B79" s="39" t="s">
        <v>222</v>
      </c>
      <c r="C79" s="40">
        <v>3</v>
      </c>
      <c r="D79" s="41">
        <v>119.93</v>
      </c>
      <c r="E79" s="42" t="s">
        <v>223</v>
      </c>
      <c r="F79" s="41"/>
      <c r="G79" s="41">
        <v>360</v>
      </c>
      <c r="H79" s="41" t="s">
        <v>224</v>
      </c>
      <c r="I79" s="41"/>
      <c r="J79" s="41">
        <v>2252</v>
      </c>
      <c r="K79" s="42" t="s">
        <v>225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24"/>
      <c r="W79" s="24"/>
      <c r="X79" s="24"/>
      <c r="Y79" s="24"/>
      <c r="Z79" s="24"/>
    </row>
    <row r="80" spans="1:26" ht="72" x14ac:dyDescent="0.2">
      <c r="A80" s="38">
        <v>46</v>
      </c>
      <c r="B80" s="39" t="s">
        <v>226</v>
      </c>
      <c r="C80" s="40">
        <v>2</v>
      </c>
      <c r="D80" s="41">
        <v>39.58</v>
      </c>
      <c r="E80" s="42" t="s">
        <v>227</v>
      </c>
      <c r="F80" s="41">
        <v>15.14</v>
      </c>
      <c r="G80" s="41">
        <v>79</v>
      </c>
      <c r="H80" s="41" t="s">
        <v>228</v>
      </c>
      <c r="I80" s="41">
        <v>30</v>
      </c>
      <c r="J80" s="41">
        <v>619</v>
      </c>
      <c r="K80" s="42" t="s">
        <v>229</v>
      </c>
      <c r="L80" s="42"/>
      <c r="M80" s="42"/>
      <c r="N80" s="42"/>
      <c r="O80" s="42"/>
      <c r="P80" s="42"/>
      <c r="Q80" s="42"/>
      <c r="R80" s="42"/>
      <c r="S80" s="42"/>
      <c r="T80" s="42"/>
      <c r="U80" s="42">
        <v>95</v>
      </c>
      <c r="V80" s="24"/>
      <c r="W80" s="24"/>
      <c r="X80" s="24"/>
      <c r="Y80" s="24"/>
      <c r="Z80" s="24"/>
    </row>
    <row r="81" spans="1:26" ht="60" x14ac:dyDescent="0.2">
      <c r="A81" s="38">
        <v>47</v>
      </c>
      <c r="B81" s="39" t="s">
        <v>230</v>
      </c>
      <c r="C81" s="40">
        <v>2</v>
      </c>
      <c r="D81" s="41">
        <v>121.94</v>
      </c>
      <c r="E81" s="42" t="s">
        <v>231</v>
      </c>
      <c r="F81" s="41"/>
      <c r="G81" s="41">
        <v>244</v>
      </c>
      <c r="H81" s="41" t="s">
        <v>232</v>
      </c>
      <c r="I81" s="41"/>
      <c r="J81" s="41">
        <v>1527</v>
      </c>
      <c r="K81" s="42" t="s">
        <v>233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24"/>
      <c r="W81" s="24"/>
      <c r="X81" s="24"/>
      <c r="Y81" s="24"/>
      <c r="Z81" s="24"/>
    </row>
    <row r="82" spans="1:26" ht="72" x14ac:dyDescent="0.2">
      <c r="A82" s="38">
        <v>48</v>
      </c>
      <c r="B82" s="39" t="s">
        <v>234</v>
      </c>
      <c r="C82" s="40">
        <v>1</v>
      </c>
      <c r="D82" s="41">
        <v>64.02</v>
      </c>
      <c r="E82" s="42" t="s">
        <v>235</v>
      </c>
      <c r="F82" s="41">
        <v>27.11</v>
      </c>
      <c r="G82" s="41">
        <v>64</v>
      </c>
      <c r="H82" s="41" t="s">
        <v>236</v>
      </c>
      <c r="I82" s="41">
        <v>27</v>
      </c>
      <c r="J82" s="41">
        <v>495</v>
      </c>
      <c r="K82" s="42" t="s">
        <v>237</v>
      </c>
      <c r="L82" s="42"/>
      <c r="M82" s="42"/>
      <c r="N82" s="42"/>
      <c r="O82" s="42"/>
      <c r="P82" s="42"/>
      <c r="Q82" s="42"/>
      <c r="R82" s="42"/>
      <c r="S82" s="42"/>
      <c r="T82" s="42"/>
      <c r="U82" s="42">
        <v>85</v>
      </c>
      <c r="V82" s="24"/>
      <c r="W82" s="24"/>
      <c r="X82" s="24"/>
      <c r="Y82" s="24"/>
      <c r="Z82" s="24"/>
    </row>
    <row r="83" spans="1:26" ht="60" x14ac:dyDescent="0.2">
      <c r="A83" s="38">
        <v>49</v>
      </c>
      <c r="B83" s="39" t="s">
        <v>238</v>
      </c>
      <c r="C83" s="40">
        <v>1</v>
      </c>
      <c r="D83" s="41">
        <v>196.75</v>
      </c>
      <c r="E83" s="42" t="s">
        <v>239</v>
      </c>
      <c r="F83" s="41"/>
      <c r="G83" s="41">
        <v>197</v>
      </c>
      <c r="H83" s="41" t="s">
        <v>240</v>
      </c>
      <c r="I83" s="41"/>
      <c r="J83" s="41">
        <v>1232</v>
      </c>
      <c r="K83" s="42" t="s">
        <v>241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24"/>
      <c r="W83" s="24"/>
      <c r="X83" s="24"/>
      <c r="Y83" s="24"/>
      <c r="Z83" s="24"/>
    </row>
    <row r="84" spans="1:26" ht="72" x14ac:dyDescent="0.2">
      <c r="A84" s="38">
        <v>50</v>
      </c>
      <c r="B84" s="39" t="s">
        <v>242</v>
      </c>
      <c r="C84" s="40" t="s">
        <v>243</v>
      </c>
      <c r="D84" s="41">
        <v>504.31</v>
      </c>
      <c r="E84" s="42" t="s">
        <v>244</v>
      </c>
      <c r="F84" s="41" t="s">
        <v>245</v>
      </c>
      <c r="G84" s="41">
        <v>56</v>
      </c>
      <c r="H84" s="41" t="s">
        <v>246</v>
      </c>
      <c r="I84" s="41" t="s">
        <v>247</v>
      </c>
      <c r="J84" s="41">
        <v>385</v>
      </c>
      <c r="K84" s="42">
        <v>131</v>
      </c>
      <c r="L84" s="42"/>
      <c r="M84" s="42"/>
      <c r="N84" s="42"/>
      <c r="O84" s="42"/>
      <c r="P84" s="42"/>
      <c r="Q84" s="42"/>
      <c r="R84" s="42"/>
      <c r="S84" s="42"/>
      <c r="T84" s="42"/>
      <c r="U84" s="42" t="s">
        <v>248</v>
      </c>
      <c r="V84" s="24"/>
      <c r="W84" s="24"/>
      <c r="X84" s="24"/>
      <c r="Y84" s="24"/>
      <c r="Z84" s="24"/>
    </row>
    <row r="85" spans="1:26" ht="36" x14ac:dyDescent="0.2">
      <c r="A85" s="43">
        <v>51</v>
      </c>
      <c r="B85" s="44" t="s">
        <v>249</v>
      </c>
      <c r="C85" s="45">
        <v>110.3</v>
      </c>
      <c r="D85" s="46">
        <v>0.3</v>
      </c>
      <c r="E85" s="47" t="s">
        <v>250</v>
      </c>
      <c r="F85" s="46"/>
      <c r="G85" s="46">
        <v>33</v>
      </c>
      <c r="H85" s="46" t="s">
        <v>251</v>
      </c>
      <c r="I85" s="46"/>
      <c r="J85" s="46">
        <v>126</v>
      </c>
      <c r="K85" s="47" t="s">
        <v>252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24"/>
      <c r="W85" s="24"/>
      <c r="X85" s="24"/>
      <c r="Y85" s="24"/>
      <c r="Z85" s="24"/>
    </row>
    <row r="86" spans="1:26" ht="21" customHeight="1" x14ac:dyDescent="0.2">
      <c r="A86" s="63" t="s">
        <v>253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24"/>
      <c r="W86" s="24"/>
      <c r="X86" s="24"/>
      <c r="Y86" s="24"/>
      <c r="Z86" s="24"/>
    </row>
    <row r="87" spans="1:26" ht="72" x14ac:dyDescent="0.2">
      <c r="A87" s="38">
        <v>52</v>
      </c>
      <c r="B87" s="39" t="s">
        <v>254</v>
      </c>
      <c r="C87" s="40">
        <v>1</v>
      </c>
      <c r="D87" s="41">
        <v>628.89</v>
      </c>
      <c r="E87" s="42">
        <v>337.21</v>
      </c>
      <c r="F87" s="41">
        <v>291.68</v>
      </c>
      <c r="G87" s="41">
        <v>629</v>
      </c>
      <c r="H87" s="41">
        <v>337</v>
      </c>
      <c r="I87" s="41">
        <v>292</v>
      </c>
      <c r="J87" s="41">
        <v>6426</v>
      </c>
      <c r="K87" s="42">
        <v>4572</v>
      </c>
      <c r="L87" s="42"/>
      <c r="M87" s="42"/>
      <c r="N87" s="42"/>
      <c r="O87" s="42"/>
      <c r="P87" s="42"/>
      <c r="Q87" s="42"/>
      <c r="R87" s="42"/>
      <c r="S87" s="42"/>
      <c r="T87" s="42"/>
      <c r="U87" s="42">
        <v>1854</v>
      </c>
      <c r="V87" s="24"/>
      <c r="W87" s="24"/>
      <c r="X87" s="24"/>
      <c r="Y87" s="24"/>
      <c r="Z87" s="24"/>
    </row>
    <row r="88" spans="1:26" ht="72" x14ac:dyDescent="0.2">
      <c r="A88" s="38">
        <v>53</v>
      </c>
      <c r="B88" s="39" t="s">
        <v>255</v>
      </c>
      <c r="C88" s="40">
        <v>1</v>
      </c>
      <c r="D88" s="41">
        <v>427.45</v>
      </c>
      <c r="E88" s="42">
        <v>176.31</v>
      </c>
      <c r="F88" s="41">
        <v>251.14</v>
      </c>
      <c r="G88" s="41">
        <v>427</v>
      </c>
      <c r="H88" s="41">
        <v>176</v>
      </c>
      <c r="I88" s="41">
        <v>251</v>
      </c>
      <c r="J88" s="41">
        <v>3986</v>
      </c>
      <c r="K88" s="42">
        <v>2390</v>
      </c>
      <c r="L88" s="42"/>
      <c r="M88" s="42"/>
      <c r="N88" s="42"/>
      <c r="O88" s="42"/>
      <c r="P88" s="42"/>
      <c r="Q88" s="42"/>
      <c r="R88" s="42"/>
      <c r="S88" s="42"/>
      <c r="T88" s="42"/>
      <c r="U88" s="42">
        <v>1596</v>
      </c>
      <c r="V88" s="24"/>
      <c r="W88" s="24"/>
      <c r="X88" s="24"/>
      <c r="Y88" s="24"/>
      <c r="Z88" s="24"/>
    </row>
    <row r="89" spans="1:26" ht="84" x14ac:dyDescent="0.2">
      <c r="A89" s="38">
        <v>54</v>
      </c>
      <c r="B89" s="39" t="s">
        <v>256</v>
      </c>
      <c r="C89" s="40" t="s">
        <v>257</v>
      </c>
      <c r="D89" s="41">
        <v>9486.57</v>
      </c>
      <c r="E89" s="42" t="s">
        <v>258</v>
      </c>
      <c r="F89" s="41" t="s">
        <v>259</v>
      </c>
      <c r="G89" s="41">
        <v>1157</v>
      </c>
      <c r="H89" s="41">
        <v>16</v>
      </c>
      <c r="I89" s="41" t="s">
        <v>260</v>
      </c>
      <c r="J89" s="41">
        <v>3003</v>
      </c>
      <c r="K89" s="42" t="s">
        <v>261</v>
      </c>
      <c r="L89" s="42"/>
      <c r="M89" s="42"/>
      <c r="N89" s="42"/>
      <c r="O89" s="42"/>
      <c r="P89" s="42"/>
      <c r="Q89" s="42"/>
      <c r="R89" s="42"/>
      <c r="S89" s="42"/>
      <c r="T89" s="42"/>
      <c r="U89" s="42" t="s">
        <v>262</v>
      </c>
      <c r="V89" s="24"/>
      <c r="W89" s="24"/>
      <c r="X89" s="24"/>
      <c r="Y89" s="24"/>
      <c r="Z89" s="24"/>
    </row>
    <row r="90" spans="1:26" ht="192" x14ac:dyDescent="0.2">
      <c r="A90" s="38">
        <v>55</v>
      </c>
      <c r="B90" s="39" t="s">
        <v>263</v>
      </c>
      <c r="C90" s="40" t="s">
        <v>257</v>
      </c>
      <c r="D90" s="41">
        <v>18501.759999999998</v>
      </c>
      <c r="E90" s="42" t="s">
        <v>264</v>
      </c>
      <c r="F90" s="41" t="s">
        <v>265</v>
      </c>
      <c r="G90" s="41">
        <v>2257</v>
      </c>
      <c r="H90" s="41" t="s">
        <v>266</v>
      </c>
      <c r="I90" s="41" t="s">
        <v>267</v>
      </c>
      <c r="J90" s="41">
        <v>6270</v>
      </c>
      <c r="K90" s="42" t="s">
        <v>268</v>
      </c>
      <c r="L90" s="42"/>
      <c r="M90" s="42"/>
      <c r="N90" s="42"/>
      <c r="O90" s="42"/>
      <c r="P90" s="42"/>
      <c r="Q90" s="42"/>
      <c r="R90" s="42"/>
      <c r="S90" s="42"/>
      <c r="T90" s="42"/>
      <c r="U90" s="42" t="s">
        <v>269</v>
      </c>
      <c r="V90" s="24"/>
      <c r="W90" s="24"/>
      <c r="X90" s="24"/>
      <c r="Y90" s="24"/>
      <c r="Z90" s="24"/>
    </row>
    <row r="91" spans="1:26" ht="48" x14ac:dyDescent="0.2">
      <c r="A91" s="38">
        <v>56</v>
      </c>
      <c r="B91" s="39" t="s">
        <v>270</v>
      </c>
      <c r="C91" s="40">
        <v>0.125</v>
      </c>
      <c r="D91" s="41">
        <v>39779.379999999997</v>
      </c>
      <c r="E91" s="42" t="s">
        <v>271</v>
      </c>
      <c r="F91" s="41"/>
      <c r="G91" s="41">
        <v>4972</v>
      </c>
      <c r="H91" s="41" t="s">
        <v>272</v>
      </c>
      <c r="I91" s="41"/>
      <c r="J91" s="41">
        <v>20756</v>
      </c>
      <c r="K91" s="42" t="s">
        <v>273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24"/>
      <c r="W91" s="24"/>
      <c r="X91" s="24"/>
      <c r="Y91" s="24"/>
      <c r="Z91" s="24"/>
    </row>
    <row r="92" spans="1:26" ht="36" x14ac:dyDescent="0.2">
      <c r="A92" s="38">
        <v>57</v>
      </c>
      <c r="B92" s="39" t="s">
        <v>274</v>
      </c>
      <c r="C92" s="40" t="s">
        <v>275</v>
      </c>
      <c r="D92" s="41">
        <v>1180</v>
      </c>
      <c r="E92" s="42" t="s">
        <v>276</v>
      </c>
      <c r="F92" s="41"/>
      <c r="G92" s="41">
        <v>354</v>
      </c>
      <c r="H92" s="41" t="s">
        <v>277</v>
      </c>
      <c r="I92" s="41"/>
      <c r="J92" s="41">
        <v>3924</v>
      </c>
      <c r="K92" s="42" t="s">
        <v>278</v>
      </c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24"/>
      <c r="W92" s="24"/>
      <c r="X92" s="24"/>
      <c r="Y92" s="24"/>
      <c r="Z92" s="24"/>
    </row>
    <row r="93" spans="1:26" ht="48" x14ac:dyDescent="0.2">
      <c r="A93" s="38">
        <v>58</v>
      </c>
      <c r="B93" s="39" t="s">
        <v>201</v>
      </c>
      <c r="C93" s="40">
        <v>12.2</v>
      </c>
      <c r="D93" s="41">
        <v>84.2</v>
      </c>
      <c r="E93" s="42" t="s">
        <v>203</v>
      </c>
      <c r="F93" s="41"/>
      <c r="G93" s="41">
        <v>1027</v>
      </c>
      <c r="H93" s="41" t="s">
        <v>279</v>
      </c>
      <c r="I93" s="41"/>
      <c r="J93" s="41">
        <v>6431</v>
      </c>
      <c r="K93" s="42" t="s">
        <v>280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24"/>
      <c r="W93" s="24"/>
      <c r="X93" s="24"/>
      <c r="Y93" s="24"/>
      <c r="Z93" s="24"/>
    </row>
    <row r="94" spans="1:26" ht="17.850000000000001" customHeight="1" x14ac:dyDescent="0.2">
      <c r="A94" s="65" t="s">
        <v>281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24"/>
      <c r="W94" s="24"/>
      <c r="X94" s="24"/>
      <c r="Y94" s="24"/>
      <c r="Z94" s="24"/>
    </row>
    <row r="95" spans="1:26" ht="36" x14ac:dyDescent="0.2">
      <c r="A95" s="38">
        <v>59</v>
      </c>
      <c r="B95" s="39" t="s">
        <v>282</v>
      </c>
      <c r="C95" s="40" t="s">
        <v>257</v>
      </c>
      <c r="D95" s="41">
        <v>2182.5500000000002</v>
      </c>
      <c r="E95" s="42" t="s">
        <v>283</v>
      </c>
      <c r="F95" s="41">
        <v>45.19</v>
      </c>
      <c r="G95" s="41">
        <v>266</v>
      </c>
      <c r="H95" s="41" t="s">
        <v>284</v>
      </c>
      <c r="I95" s="41">
        <v>6</v>
      </c>
      <c r="J95" s="41">
        <v>2491</v>
      </c>
      <c r="K95" s="42" t="s">
        <v>285</v>
      </c>
      <c r="L95" s="42"/>
      <c r="M95" s="42"/>
      <c r="N95" s="42"/>
      <c r="O95" s="42"/>
      <c r="P95" s="42"/>
      <c r="Q95" s="42"/>
      <c r="R95" s="42"/>
      <c r="S95" s="42"/>
      <c r="T95" s="42"/>
      <c r="U95" s="42">
        <v>29</v>
      </c>
      <c r="V95" s="24"/>
      <c r="W95" s="24"/>
      <c r="X95" s="24"/>
      <c r="Y95" s="24"/>
      <c r="Z95" s="24"/>
    </row>
    <row r="96" spans="1:26" ht="48" x14ac:dyDescent="0.2">
      <c r="A96" s="38">
        <v>60</v>
      </c>
      <c r="B96" s="39" t="s">
        <v>286</v>
      </c>
      <c r="C96" s="40">
        <v>12.2</v>
      </c>
      <c r="D96" s="41">
        <v>264.51</v>
      </c>
      <c r="E96" s="42" t="s">
        <v>287</v>
      </c>
      <c r="F96" s="41"/>
      <c r="G96" s="41">
        <v>3227</v>
      </c>
      <c r="H96" s="41" t="s">
        <v>288</v>
      </c>
      <c r="I96" s="41"/>
      <c r="J96" s="41">
        <v>20201</v>
      </c>
      <c r="K96" s="42" t="s">
        <v>289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24"/>
      <c r="W96" s="24"/>
      <c r="X96" s="24"/>
      <c r="Y96" s="24"/>
      <c r="Z96" s="24"/>
    </row>
    <row r="97" spans="1:26" ht="48" x14ac:dyDescent="0.2">
      <c r="A97" s="43">
        <v>61</v>
      </c>
      <c r="B97" s="44" t="s">
        <v>290</v>
      </c>
      <c r="C97" s="45">
        <v>1</v>
      </c>
      <c r="D97" s="46">
        <v>39.97</v>
      </c>
      <c r="E97" s="47" t="s">
        <v>291</v>
      </c>
      <c r="F97" s="46">
        <v>9.1999999999999993</v>
      </c>
      <c r="G97" s="46">
        <v>40</v>
      </c>
      <c r="H97" s="46" t="s">
        <v>292</v>
      </c>
      <c r="I97" s="46">
        <v>9</v>
      </c>
      <c r="J97" s="46">
        <v>229</v>
      </c>
      <c r="K97" s="47" t="s">
        <v>293</v>
      </c>
      <c r="L97" s="47"/>
      <c r="M97" s="47"/>
      <c r="N97" s="47"/>
      <c r="O97" s="47"/>
      <c r="P97" s="47"/>
      <c r="Q97" s="47"/>
      <c r="R97" s="47"/>
      <c r="S97" s="47"/>
      <c r="T97" s="47"/>
      <c r="U97" s="47">
        <v>33</v>
      </c>
      <c r="V97" s="24"/>
      <c r="W97" s="24"/>
      <c r="X97" s="24"/>
      <c r="Y97" s="24"/>
      <c r="Z97" s="24"/>
    </row>
    <row r="98" spans="1:26" ht="21" customHeight="1" x14ac:dyDescent="0.2">
      <c r="A98" s="63" t="s">
        <v>294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24"/>
      <c r="W98" s="24"/>
      <c r="X98" s="24"/>
      <c r="Y98" s="24"/>
      <c r="Z98" s="24"/>
    </row>
    <row r="99" spans="1:26" ht="17.850000000000001" customHeight="1" x14ac:dyDescent="0.2">
      <c r="A99" s="65" t="s">
        <v>295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24"/>
      <c r="W99" s="24"/>
      <c r="X99" s="24"/>
      <c r="Y99" s="24"/>
      <c r="Z99" s="24"/>
    </row>
    <row r="100" spans="1:26" ht="72" x14ac:dyDescent="0.2">
      <c r="A100" s="38">
        <v>62</v>
      </c>
      <c r="B100" s="39" t="s">
        <v>296</v>
      </c>
      <c r="C100" s="40" t="s">
        <v>297</v>
      </c>
      <c r="D100" s="41">
        <v>1151.8</v>
      </c>
      <c r="E100" s="42" t="s">
        <v>298</v>
      </c>
      <c r="F100" s="41" t="s">
        <v>299</v>
      </c>
      <c r="G100" s="41">
        <v>51</v>
      </c>
      <c r="H100" s="41" t="s">
        <v>246</v>
      </c>
      <c r="I100" s="41" t="s">
        <v>300</v>
      </c>
      <c r="J100" s="41">
        <v>369</v>
      </c>
      <c r="K100" s="42" t="s">
        <v>301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 t="s">
        <v>302</v>
      </c>
      <c r="V100" s="24"/>
      <c r="W100" s="24"/>
      <c r="X100" s="24"/>
      <c r="Y100" s="24"/>
      <c r="Z100" s="24"/>
    </row>
    <row r="101" spans="1:26" ht="84" x14ac:dyDescent="0.2">
      <c r="A101" s="38">
        <v>63</v>
      </c>
      <c r="B101" s="39" t="s">
        <v>303</v>
      </c>
      <c r="C101" s="40" t="s">
        <v>304</v>
      </c>
      <c r="D101" s="41">
        <v>30.2</v>
      </c>
      <c r="E101" s="42" t="s">
        <v>305</v>
      </c>
      <c r="F101" s="41"/>
      <c r="G101" s="41">
        <v>134</v>
      </c>
      <c r="H101" s="41" t="s">
        <v>306</v>
      </c>
      <c r="I101" s="41"/>
      <c r="J101" s="41">
        <v>864</v>
      </c>
      <c r="K101" s="42" t="s">
        <v>307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24"/>
      <c r="W101" s="24"/>
      <c r="X101" s="24"/>
      <c r="Y101" s="24"/>
      <c r="Z101" s="24"/>
    </row>
    <row r="102" spans="1:26" ht="72" x14ac:dyDescent="0.2">
      <c r="A102" s="38">
        <v>64</v>
      </c>
      <c r="B102" s="39" t="s">
        <v>308</v>
      </c>
      <c r="C102" s="40" t="s">
        <v>309</v>
      </c>
      <c r="D102" s="41">
        <v>1225.6500000000001</v>
      </c>
      <c r="E102" s="42" t="s">
        <v>310</v>
      </c>
      <c r="F102" s="41" t="s">
        <v>311</v>
      </c>
      <c r="G102" s="41">
        <v>55</v>
      </c>
      <c r="H102" s="41" t="s">
        <v>312</v>
      </c>
      <c r="I102" s="41" t="s">
        <v>313</v>
      </c>
      <c r="J102" s="41">
        <v>399</v>
      </c>
      <c r="K102" s="42" t="s">
        <v>314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 t="s">
        <v>315</v>
      </c>
      <c r="V102" s="24"/>
      <c r="W102" s="24"/>
      <c r="X102" s="24"/>
      <c r="Y102" s="24"/>
      <c r="Z102" s="24"/>
    </row>
    <row r="103" spans="1:26" ht="84" x14ac:dyDescent="0.2">
      <c r="A103" s="38">
        <v>65</v>
      </c>
      <c r="B103" s="39" t="s">
        <v>316</v>
      </c>
      <c r="C103" s="40" t="s">
        <v>317</v>
      </c>
      <c r="D103" s="41">
        <v>48.2</v>
      </c>
      <c r="E103" s="42" t="s">
        <v>318</v>
      </c>
      <c r="F103" s="41"/>
      <c r="G103" s="41">
        <v>219</v>
      </c>
      <c r="H103" s="41" t="s">
        <v>319</v>
      </c>
      <c r="I103" s="41"/>
      <c r="J103" s="41">
        <v>1412</v>
      </c>
      <c r="K103" s="42" t="s">
        <v>320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24"/>
      <c r="W103" s="24"/>
      <c r="X103" s="24"/>
      <c r="Y103" s="24"/>
      <c r="Z103" s="24"/>
    </row>
    <row r="104" spans="1:26" ht="60" x14ac:dyDescent="0.2">
      <c r="A104" s="38">
        <v>66</v>
      </c>
      <c r="B104" s="39" t="s">
        <v>321</v>
      </c>
      <c r="C104" s="40" t="s">
        <v>322</v>
      </c>
      <c r="D104" s="41">
        <v>31686.43</v>
      </c>
      <c r="E104" s="42" t="s">
        <v>323</v>
      </c>
      <c r="F104" s="41" t="s">
        <v>324</v>
      </c>
      <c r="G104" s="41">
        <v>127</v>
      </c>
      <c r="H104" s="41" t="s">
        <v>325</v>
      </c>
      <c r="I104" s="41" t="s">
        <v>326</v>
      </c>
      <c r="J104" s="41">
        <v>1093</v>
      </c>
      <c r="K104" s="42" t="s">
        <v>327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 t="s">
        <v>328</v>
      </c>
      <c r="V104" s="24"/>
      <c r="W104" s="24"/>
      <c r="X104" s="24"/>
      <c r="Y104" s="24"/>
      <c r="Z104" s="24"/>
    </row>
    <row r="105" spans="1:26" ht="72" x14ac:dyDescent="0.2">
      <c r="A105" s="38">
        <v>67</v>
      </c>
      <c r="B105" s="39" t="s">
        <v>329</v>
      </c>
      <c r="C105" s="40" t="s">
        <v>330</v>
      </c>
      <c r="D105" s="41">
        <v>292.24</v>
      </c>
      <c r="E105" s="42" t="s">
        <v>331</v>
      </c>
      <c r="F105" s="41" t="s">
        <v>332</v>
      </c>
      <c r="G105" s="41">
        <v>600</v>
      </c>
      <c r="H105" s="41" t="s">
        <v>333</v>
      </c>
      <c r="I105" s="41" t="s">
        <v>334</v>
      </c>
      <c r="J105" s="41">
        <v>2902</v>
      </c>
      <c r="K105" s="42" t="s">
        <v>335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 t="s">
        <v>336</v>
      </c>
      <c r="V105" s="24"/>
      <c r="W105" s="24"/>
      <c r="X105" s="24"/>
      <c r="Y105" s="24"/>
      <c r="Z105" s="24"/>
    </row>
    <row r="106" spans="1:26" ht="26.1" customHeight="1" x14ac:dyDescent="0.2">
      <c r="A106" s="65" t="s">
        <v>337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24"/>
      <c r="W106" s="24"/>
      <c r="X106" s="24"/>
      <c r="Y106" s="24"/>
      <c r="Z106" s="24"/>
    </row>
    <row r="107" spans="1:26" ht="84" x14ac:dyDescent="0.2">
      <c r="A107" s="38">
        <v>68</v>
      </c>
      <c r="B107" s="39" t="s">
        <v>338</v>
      </c>
      <c r="C107" s="40" t="s">
        <v>339</v>
      </c>
      <c r="D107" s="41">
        <v>67.3</v>
      </c>
      <c r="E107" s="42" t="s">
        <v>340</v>
      </c>
      <c r="F107" s="41"/>
      <c r="G107" s="41">
        <v>81</v>
      </c>
      <c r="H107" s="41" t="s">
        <v>341</v>
      </c>
      <c r="I107" s="41"/>
      <c r="J107" s="41">
        <v>520</v>
      </c>
      <c r="K107" s="42" t="s">
        <v>342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24"/>
      <c r="W107" s="24"/>
      <c r="X107" s="24"/>
      <c r="Y107" s="24"/>
      <c r="Z107" s="24"/>
    </row>
    <row r="108" spans="1:26" ht="84" x14ac:dyDescent="0.2">
      <c r="A108" s="38">
        <v>69</v>
      </c>
      <c r="B108" s="39" t="s">
        <v>343</v>
      </c>
      <c r="C108" s="40" t="s">
        <v>339</v>
      </c>
      <c r="D108" s="41">
        <v>82.9</v>
      </c>
      <c r="E108" s="42" t="s">
        <v>344</v>
      </c>
      <c r="F108" s="41"/>
      <c r="G108" s="41">
        <v>99</v>
      </c>
      <c r="H108" s="41" t="s">
        <v>345</v>
      </c>
      <c r="I108" s="41"/>
      <c r="J108" s="41">
        <v>642</v>
      </c>
      <c r="K108" s="42" t="s">
        <v>346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24"/>
      <c r="W108" s="24"/>
      <c r="X108" s="24"/>
      <c r="Y108" s="24"/>
      <c r="Z108" s="24"/>
    </row>
    <row r="109" spans="1:26" ht="48" x14ac:dyDescent="0.2">
      <c r="A109" s="38">
        <v>70</v>
      </c>
      <c r="B109" s="39" t="s">
        <v>347</v>
      </c>
      <c r="C109" s="40" t="s">
        <v>348</v>
      </c>
      <c r="D109" s="41">
        <v>2182.5500000000002</v>
      </c>
      <c r="E109" s="42" t="s">
        <v>283</v>
      </c>
      <c r="F109" s="41">
        <v>45.19</v>
      </c>
      <c r="G109" s="41">
        <v>52</v>
      </c>
      <c r="H109" s="41" t="s">
        <v>349</v>
      </c>
      <c r="I109" s="41">
        <v>1</v>
      </c>
      <c r="J109" s="41">
        <v>490</v>
      </c>
      <c r="K109" s="42" t="s">
        <v>350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42">
        <v>6</v>
      </c>
      <c r="V109" s="24"/>
      <c r="W109" s="24"/>
      <c r="X109" s="24"/>
      <c r="Y109" s="24"/>
      <c r="Z109" s="24"/>
    </row>
    <row r="110" spans="1:26" ht="72" x14ac:dyDescent="0.2">
      <c r="A110" s="38">
        <v>71</v>
      </c>
      <c r="B110" s="39" t="s">
        <v>329</v>
      </c>
      <c r="C110" s="40" t="s">
        <v>351</v>
      </c>
      <c r="D110" s="41">
        <v>292.24</v>
      </c>
      <c r="E110" s="42" t="s">
        <v>331</v>
      </c>
      <c r="F110" s="41" t="s">
        <v>332</v>
      </c>
      <c r="G110" s="41">
        <v>234</v>
      </c>
      <c r="H110" s="41" t="s">
        <v>352</v>
      </c>
      <c r="I110" s="41" t="s">
        <v>353</v>
      </c>
      <c r="J110" s="41">
        <v>1131</v>
      </c>
      <c r="K110" s="42" t="s">
        <v>354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 t="s">
        <v>355</v>
      </c>
      <c r="V110" s="24"/>
      <c r="W110" s="24"/>
      <c r="X110" s="24"/>
      <c r="Y110" s="24"/>
      <c r="Z110" s="24"/>
    </row>
    <row r="111" spans="1:26" ht="48" x14ac:dyDescent="0.2">
      <c r="A111" s="38">
        <v>72</v>
      </c>
      <c r="B111" s="39" t="s">
        <v>356</v>
      </c>
      <c r="C111" s="40">
        <v>2</v>
      </c>
      <c r="D111" s="41">
        <v>18.21</v>
      </c>
      <c r="E111" s="42" t="s">
        <v>357</v>
      </c>
      <c r="F111" s="41">
        <v>4.1900000000000004</v>
      </c>
      <c r="G111" s="41">
        <v>36</v>
      </c>
      <c r="H111" s="41" t="s">
        <v>358</v>
      </c>
      <c r="I111" s="41">
        <v>8</v>
      </c>
      <c r="J111" s="41">
        <v>209</v>
      </c>
      <c r="K111" s="42" t="s">
        <v>359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>
        <v>30</v>
      </c>
      <c r="V111" s="24"/>
      <c r="W111" s="24"/>
      <c r="X111" s="24"/>
      <c r="Y111" s="24"/>
      <c r="Z111" s="24"/>
    </row>
    <row r="112" spans="1:26" ht="48" x14ac:dyDescent="0.2">
      <c r="A112" s="38">
        <v>73</v>
      </c>
      <c r="B112" s="39" t="s">
        <v>360</v>
      </c>
      <c r="C112" s="40">
        <v>2</v>
      </c>
      <c r="D112" s="41">
        <v>62.48</v>
      </c>
      <c r="E112" s="42" t="s">
        <v>361</v>
      </c>
      <c r="F112" s="41">
        <v>6.26</v>
      </c>
      <c r="G112" s="41">
        <v>125</v>
      </c>
      <c r="H112" s="41" t="s">
        <v>362</v>
      </c>
      <c r="I112" s="41">
        <v>13</v>
      </c>
      <c r="J112" s="41">
        <v>657</v>
      </c>
      <c r="K112" s="42" t="s">
        <v>363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>
        <v>45</v>
      </c>
      <c r="V112" s="24"/>
      <c r="W112" s="24"/>
      <c r="X112" s="24"/>
      <c r="Y112" s="24"/>
      <c r="Z112" s="24"/>
    </row>
    <row r="113" spans="1:26" ht="17.850000000000001" customHeight="1" x14ac:dyDescent="0.2">
      <c r="A113" s="65" t="s">
        <v>364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24"/>
      <c r="W113" s="24"/>
      <c r="X113" s="24"/>
      <c r="Y113" s="24"/>
      <c r="Z113" s="24"/>
    </row>
    <row r="114" spans="1:26" ht="72" x14ac:dyDescent="0.2">
      <c r="A114" s="38">
        <v>74</v>
      </c>
      <c r="B114" s="39" t="s">
        <v>365</v>
      </c>
      <c r="C114" s="40" t="s">
        <v>366</v>
      </c>
      <c r="D114" s="41">
        <v>2012.34</v>
      </c>
      <c r="E114" s="42" t="s">
        <v>367</v>
      </c>
      <c r="F114" s="41" t="s">
        <v>368</v>
      </c>
      <c r="G114" s="41">
        <v>163</v>
      </c>
      <c r="H114" s="41" t="s">
        <v>369</v>
      </c>
      <c r="I114" s="41" t="s">
        <v>370</v>
      </c>
      <c r="J114" s="41">
        <v>1053</v>
      </c>
      <c r="K114" s="42" t="s">
        <v>371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 t="s">
        <v>372</v>
      </c>
      <c r="V114" s="24"/>
      <c r="W114" s="24"/>
      <c r="X114" s="24"/>
      <c r="Y114" s="24"/>
      <c r="Z114" s="24"/>
    </row>
    <row r="115" spans="1:26" ht="84" x14ac:dyDescent="0.2">
      <c r="A115" s="38">
        <v>75</v>
      </c>
      <c r="B115" s="39" t="s">
        <v>303</v>
      </c>
      <c r="C115" s="40" t="s">
        <v>373</v>
      </c>
      <c r="D115" s="41">
        <v>30.2</v>
      </c>
      <c r="E115" s="42" t="s">
        <v>305</v>
      </c>
      <c r="F115" s="41"/>
      <c r="G115" s="41">
        <v>247</v>
      </c>
      <c r="H115" s="41" t="s">
        <v>374</v>
      </c>
      <c r="I115" s="41"/>
      <c r="J115" s="41">
        <v>1591</v>
      </c>
      <c r="K115" s="42" t="s">
        <v>375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24"/>
      <c r="W115" s="24"/>
      <c r="X115" s="24"/>
      <c r="Y115" s="24"/>
      <c r="Z115" s="24"/>
    </row>
    <row r="116" spans="1:26" ht="72" x14ac:dyDescent="0.2">
      <c r="A116" s="38">
        <v>76</v>
      </c>
      <c r="B116" s="39" t="s">
        <v>376</v>
      </c>
      <c r="C116" s="40" t="s">
        <v>377</v>
      </c>
      <c r="D116" s="41">
        <v>2210.41</v>
      </c>
      <c r="E116" s="42" t="s">
        <v>378</v>
      </c>
      <c r="F116" s="41" t="s">
        <v>379</v>
      </c>
      <c r="G116" s="41">
        <v>3338</v>
      </c>
      <c r="H116" s="41" t="s">
        <v>380</v>
      </c>
      <c r="I116" s="41" t="s">
        <v>381</v>
      </c>
      <c r="J116" s="41">
        <v>21048</v>
      </c>
      <c r="K116" s="42" t="s">
        <v>382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 t="s">
        <v>383</v>
      </c>
      <c r="V116" s="24"/>
      <c r="W116" s="24"/>
      <c r="X116" s="24"/>
      <c r="Y116" s="24"/>
      <c r="Z116" s="24"/>
    </row>
    <row r="117" spans="1:26" ht="84" x14ac:dyDescent="0.2">
      <c r="A117" s="38">
        <v>77</v>
      </c>
      <c r="B117" s="39" t="s">
        <v>316</v>
      </c>
      <c r="C117" s="40" t="s">
        <v>384</v>
      </c>
      <c r="D117" s="41">
        <v>48.2</v>
      </c>
      <c r="E117" s="42" t="s">
        <v>318</v>
      </c>
      <c r="F117" s="41"/>
      <c r="G117" s="41">
        <v>7351</v>
      </c>
      <c r="H117" s="41" t="s">
        <v>385</v>
      </c>
      <c r="I117" s="41"/>
      <c r="J117" s="41">
        <v>47379</v>
      </c>
      <c r="K117" s="42" t="s">
        <v>386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24"/>
      <c r="W117" s="24"/>
      <c r="X117" s="24"/>
      <c r="Y117" s="24"/>
      <c r="Z117" s="24"/>
    </row>
    <row r="118" spans="1:26" ht="72" x14ac:dyDescent="0.2">
      <c r="A118" s="38">
        <v>78</v>
      </c>
      <c r="B118" s="39" t="s">
        <v>387</v>
      </c>
      <c r="C118" s="40" t="s">
        <v>388</v>
      </c>
      <c r="D118" s="41">
        <v>31686.43</v>
      </c>
      <c r="E118" s="42" t="s">
        <v>323</v>
      </c>
      <c r="F118" s="41" t="s">
        <v>324</v>
      </c>
      <c r="G118" s="41">
        <v>475</v>
      </c>
      <c r="H118" s="41" t="s">
        <v>389</v>
      </c>
      <c r="I118" s="41" t="s">
        <v>390</v>
      </c>
      <c r="J118" s="41">
        <v>4099</v>
      </c>
      <c r="K118" s="42" t="s">
        <v>391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 t="s">
        <v>392</v>
      </c>
      <c r="V118" s="24"/>
      <c r="W118" s="24"/>
      <c r="X118" s="24"/>
      <c r="Y118" s="24"/>
      <c r="Z118" s="24"/>
    </row>
    <row r="119" spans="1:26" ht="48" x14ac:dyDescent="0.2">
      <c r="A119" s="38">
        <v>79</v>
      </c>
      <c r="B119" s="39" t="s">
        <v>393</v>
      </c>
      <c r="C119" s="40" t="s">
        <v>394</v>
      </c>
      <c r="D119" s="41">
        <v>339.13</v>
      </c>
      <c r="E119" s="42" t="s">
        <v>395</v>
      </c>
      <c r="F119" s="41" t="s">
        <v>396</v>
      </c>
      <c r="G119" s="41">
        <v>148</v>
      </c>
      <c r="H119" s="41" t="s">
        <v>397</v>
      </c>
      <c r="I119" s="41">
        <v>4</v>
      </c>
      <c r="J119" s="41">
        <v>833</v>
      </c>
      <c r="K119" s="42" t="s">
        <v>398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42" t="s">
        <v>399</v>
      </c>
      <c r="V119" s="24"/>
      <c r="W119" s="24"/>
      <c r="X119" s="24"/>
      <c r="Y119" s="24"/>
      <c r="Z119" s="24"/>
    </row>
    <row r="120" spans="1:26" ht="48" x14ac:dyDescent="0.2">
      <c r="A120" s="38">
        <v>80</v>
      </c>
      <c r="B120" s="39" t="s">
        <v>400</v>
      </c>
      <c r="C120" s="40" t="s">
        <v>394</v>
      </c>
      <c r="D120" s="41">
        <v>443.6</v>
      </c>
      <c r="E120" s="42" t="s">
        <v>401</v>
      </c>
      <c r="F120" s="41" t="s">
        <v>402</v>
      </c>
      <c r="G120" s="41">
        <v>194</v>
      </c>
      <c r="H120" s="41" t="s">
        <v>403</v>
      </c>
      <c r="I120" s="41">
        <v>3</v>
      </c>
      <c r="J120" s="41">
        <v>855</v>
      </c>
      <c r="K120" s="42" t="s">
        <v>404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 t="s">
        <v>405</v>
      </c>
      <c r="V120" s="24"/>
      <c r="W120" s="24"/>
      <c r="X120" s="24"/>
      <c r="Y120" s="24"/>
      <c r="Z120" s="24"/>
    </row>
    <row r="121" spans="1:26" ht="48" x14ac:dyDescent="0.2">
      <c r="A121" s="38">
        <v>81</v>
      </c>
      <c r="B121" s="39" t="s">
        <v>406</v>
      </c>
      <c r="C121" s="40" t="s">
        <v>407</v>
      </c>
      <c r="D121" s="41">
        <v>3659.44</v>
      </c>
      <c r="E121" s="42" t="s">
        <v>408</v>
      </c>
      <c r="F121" s="41">
        <v>430.27</v>
      </c>
      <c r="G121" s="41">
        <v>220</v>
      </c>
      <c r="H121" s="41" t="s">
        <v>409</v>
      </c>
      <c r="I121" s="41">
        <v>26</v>
      </c>
      <c r="J121" s="41">
        <v>2391</v>
      </c>
      <c r="K121" s="42" t="s">
        <v>410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>
        <v>151</v>
      </c>
      <c r="V121" s="24"/>
      <c r="W121" s="24"/>
      <c r="X121" s="24"/>
      <c r="Y121" s="24"/>
      <c r="Z121" s="24"/>
    </row>
    <row r="122" spans="1:26" ht="96" x14ac:dyDescent="0.2">
      <c r="A122" s="38">
        <v>82</v>
      </c>
      <c r="B122" s="39" t="s">
        <v>411</v>
      </c>
      <c r="C122" s="40">
        <v>1</v>
      </c>
      <c r="D122" s="41">
        <v>314.67</v>
      </c>
      <c r="E122" s="42" t="s">
        <v>412</v>
      </c>
      <c r="F122" s="41">
        <v>140.76</v>
      </c>
      <c r="G122" s="41">
        <v>315</v>
      </c>
      <c r="H122" s="41" t="s">
        <v>413</v>
      </c>
      <c r="I122" s="41">
        <v>141</v>
      </c>
      <c r="J122" s="41">
        <v>2330</v>
      </c>
      <c r="K122" s="42" t="s">
        <v>414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>
        <v>501</v>
      </c>
      <c r="V122" s="24"/>
      <c r="W122" s="24"/>
      <c r="X122" s="24"/>
      <c r="Y122" s="24"/>
      <c r="Z122" s="24"/>
    </row>
    <row r="123" spans="1:26" ht="60" x14ac:dyDescent="0.2">
      <c r="A123" s="38">
        <v>83</v>
      </c>
      <c r="B123" s="39" t="s">
        <v>415</v>
      </c>
      <c r="C123" s="40">
        <v>1</v>
      </c>
      <c r="D123" s="41">
        <v>680.01</v>
      </c>
      <c r="E123" s="42" t="s">
        <v>416</v>
      </c>
      <c r="F123" s="41"/>
      <c r="G123" s="41">
        <v>680</v>
      </c>
      <c r="H123" s="41" t="s">
        <v>417</v>
      </c>
      <c r="I123" s="41"/>
      <c r="J123" s="41">
        <v>4257</v>
      </c>
      <c r="K123" s="42" t="s">
        <v>418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24"/>
      <c r="W123" s="24"/>
      <c r="X123" s="24"/>
      <c r="Y123" s="24"/>
      <c r="Z123" s="24"/>
    </row>
    <row r="124" spans="1:26" ht="72" x14ac:dyDescent="0.2">
      <c r="A124" s="38">
        <v>84</v>
      </c>
      <c r="B124" s="39" t="s">
        <v>419</v>
      </c>
      <c r="C124" s="40">
        <v>2</v>
      </c>
      <c r="D124" s="41">
        <v>34.409999999999997</v>
      </c>
      <c r="E124" s="42" t="s">
        <v>420</v>
      </c>
      <c r="F124" s="41" t="s">
        <v>421</v>
      </c>
      <c r="G124" s="41">
        <v>69</v>
      </c>
      <c r="H124" s="41" t="s">
        <v>422</v>
      </c>
      <c r="I124" s="41" t="s">
        <v>423</v>
      </c>
      <c r="J124" s="41">
        <v>516</v>
      </c>
      <c r="K124" s="42" t="s">
        <v>424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 t="s">
        <v>425</v>
      </c>
      <c r="V124" s="24"/>
      <c r="W124" s="24"/>
      <c r="X124" s="24"/>
      <c r="Y124" s="24"/>
      <c r="Z124" s="24"/>
    </row>
    <row r="125" spans="1:26" ht="60" x14ac:dyDescent="0.2">
      <c r="A125" s="38">
        <v>85</v>
      </c>
      <c r="B125" s="39" t="s">
        <v>426</v>
      </c>
      <c r="C125" s="40">
        <v>1</v>
      </c>
      <c r="D125" s="41">
        <v>104.83</v>
      </c>
      <c r="E125" s="42" t="s">
        <v>427</v>
      </c>
      <c r="F125" s="41"/>
      <c r="G125" s="41">
        <v>105</v>
      </c>
      <c r="H125" s="41" t="s">
        <v>428</v>
      </c>
      <c r="I125" s="41"/>
      <c r="J125" s="41">
        <v>656</v>
      </c>
      <c r="K125" s="42" t="s">
        <v>429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24"/>
      <c r="W125" s="24"/>
      <c r="X125" s="24"/>
      <c r="Y125" s="24"/>
      <c r="Z125" s="24"/>
    </row>
    <row r="126" spans="1:26" ht="60" x14ac:dyDescent="0.2">
      <c r="A126" s="38">
        <v>86</v>
      </c>
      <c r="B126" s="39" t="s">
        <v>430</v>
      </c>
      <c r="C126" s="40">
        <v>4</v>
      </c>
      <c r="D126" s="41">
        <v>49.25</v>
      </c>
      <c r="E126" s="42" t="s">
        <v>431</v>
      </c>
      <c r="F126" s="41" t="s">
        <v>432</v>
      </c>
      <c r="G126" s="41">
        <v>197</v>
      </c>
      <c r="H126" s="41" t="s">
        <v>433</v>
      </c>
      <c r="I126" s="41" t="s">
        <v>434</v>
      </c>
      <c r="J126" s="41">
        <v>1481</v>
      </c>
      <c r="K126" s="42" t="s">
        <v>435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 t="s">
        <v>436</v>
      </c>
      <c r="V126" s="24"/>
      <c r="W126" s="24"/>
      <c r="X126" s="24"/>
      <c r="Y126" s="24"/>
      <c r="Z126" s="24"/>
    </row>
    <row r="127" spans="1:26" ht="60" x14ac:dyDescent="0.2">
      <c r="A127" s="38">
        <v>87</v>
      </c>
      <c r="B127" s="39" t="s">
        <v>437</v>
      </c>
      <c r="C127" s="40">
        <v>2</v>
      </c>
      <c r="D127" s="41">
        <v>136.97999999999999</v>
      </c>
      <c r="E127" s="42" t="s">
        <v>438</v>
      </c>
      <c r="F127" s="41"/>
      <c r="G127" s="41">
        <v>274</v>
      </c>
      <c r="H127" s="41" t="s">
        <v>439</v>
      </c>
      <c r="I127" s="41"/>
      <c r="J127" s="41">
        <v>1715</v>
      </c>
      <c r="K127" s="42" t="s">
        <v>440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24"/>
      <c r="W127" s="24"/>
      <c r="X127" s="24"/>
      <c r="Y127" s="24"/>
      <c r="Z127" s="24"/>
    </row>
    <row r="128" spans="1:26" ht="48" x14ac:dyDescent="0.2">
      <c r="A128" s="38">
        <v>88</v>
      </c>
      <c r="B128" s="39" t="s">
        <v>441</v>
      </c>
      <c r="C128" s="40" t="s">
        <v>442</v>
      </c>
      <c r="D128" s="41">
        <v>31686.43</v>
      </c>
      <c r="E128" s="42" t="s">
        <v>323</v>
      </c>
      <c r="F128" s="41" t="s">
        <v>324</v>
      </c>
      <c r="G128" s="41">
        <v>25</v>
      </c>
      <c r="H128" s="41" t="s">
        <v>443</v>
      </c>
      <c r="I128" s="41" t="s">
        <v>175</v>
      </c>
      <c r="J128" s="41">
        <v>219</v>
      </c>
      <c r="K128" s="42" t="s">
        <v>444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 t="s">
        <v>445</v>
      </c>
      <c r="V128" s="24"/>
      <c r="W128" s="24"/>
      <c r="X128" s="24"/>
      <c r="Y128" s="24"/>
      <c r="Z128" s="24"/>
    </row>
    <row r="129" spans="1:26" ht="84" x14ac:dyDescent="0.2">
      <c r="A129" s="38">
        <v>89</v>
      </c>
      <c r="B129" s="39" t="s">
        <v>446</v>
      </c>
      <c r="C129" s="40">
        <v>2</v>
      </c>
      <c r="D129" s="41">
        <v>23.79</v>
      </c>
      <c r="E129" s="42" t="s">
        <v>447</v>
      </c>
      <c r="F129" s="41"/>
      <c r="G129" s="41">
        <v>48</v>
      </c>
      <c r="H129" s="41" t="s">
        <v>448</v>
      </c>
      <c r="I129" s="41"/>
      <c r="J129" s="41">
        <v>71</v>
      </c>
      <c r="K129" s="42" t="s">
        <v>449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24"/>
      <c r="W129" s="24"/>
      <c r="X129" s="24"/>
      <c r="Y129" s="24"/>
      <c r="Z129" s="24"/>
    </row>
    <row r="130" spans="1:26" ht="84" x14ac:dyDescent="0.2">
      <c r="A130" s="43">
        <v>90</v>
      </c>
      <c r="B130" s="44" t="s">
        <v>450</v>
      </c>
      <c r="C130" s="45">
        <v>1</v>
      </c>
      <c r="D130" s="46">
        <v>30.81</v>
      </c>
      <c r="E130" s="47" t="s">
        <v>451</v>
      </c>
      <c r="F130" s="46"/>
      <c r="G130" s="46">
        <v>31</v>
      </c>
      <c r="H130" s="46" t="s">
        <v>452</v>
      </c>
      <c r="I130" s="46"/>
      <c r="J130" s="46">
        <v>70</v>
      </c>
      <c r="K130" s="47" t="s">
        <v>86</v>
      </c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24"/>
      <c r="W130" s="24"/>
      <c r="X130" s="24"/>
      <c r="Y130" s="24"/>
      <c r="Z130" s="24"/>
    </row>
    <row r="131" spans="1:26" ht="21" customHeight="1" x14ac:dyDescent="0.2">
      <c r="A131" s="63" t="s">
        <v>453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24"/>
      <c r="W131" s="24"/>
      <c r="X131" s="24"/>
      <c r="Y131" s="24"/>
      <c r="Z131" s="24"/>
    </row>
    <row r="132" spans="1:26" ht="48" x14ac:dyDescent="0.2">
      <c r="A132" s="38">
        <v>91</v>
      </c>
      <c r="B132" s="39" t="s">
        <v>454</v>
      </c>
      <c r="C132" s="40">
        <v>2</v>
      </c>
      <c r="D132" s="41">
        <v>179.07</v>
      </c>
      <c r="E132" s="42">
        <v>179.07</v>
      </c>
      <c r="F132" s="41"/>
      <c r="G132" s="41">
        <v>358</v>
      </c>
      <c r="H132" s="41">
        <v>358</v>
      </c>
      <c r="I132" s="41"/>
      <c r="J132" s="41">
        <v>2242</v>
      </c>
      <c r="K132" s="42">
        <v>2242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24"/>
      <c r="W132" s="24"/>
      <c r="X132" s="24"/>
      <c r="Y132" s="24"/>
      <c r="Z132" s="24"/>
    </row>
    <row r="133" spans="1:26" ht="48" x14ac:dyDescent="0.2">
      <c r="A133" s="38">
        <v>92</v>
      </c>
      <c r="B133" s="39" t="s">
        <v>455</v>
      </c>
      <c r="C133" s="40">
        <v>2</v>
      </c>
      <c r="D133" s="41">
        <v>262.14</v>
      </c>
      <c r="E133" s="42">
        <v>262.14</v>
      </c>
      <c r="F133" s="41"/>
      <c r="G133" s="41">
        <v>524</v>
      </c>
      <c r="H133" s="41">
        <v>524</v>
      </c>
      <c r="I133" s="41"/>
      <c r="J133" s="41">
        <v>3282</v>
      </c>
      <c r="K133" s="42">
        <v>3282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24"/>
      <c r="W133" s="24"/>
      <c r="X133" s="24"/>
      <c r="Y133" s="24"/>
      <c r="Z133" s="24"/>
    </row>
    <row r="134" spans="1:26" ht="48" x14ac:dyDescent="0.2">
      <c r="A134" s="38">
        <v>93</v>
      </c>
      <c r="B134" s="39" t="s">
        <v>456</v>
      </c>
      <c r="C134" s="40">
        <v>1</v>
      </c>
      <c r="D134" s="41">
        <v>112.46</v>
      </c>
      <c r="E134" s="42">
        <v>112.46</v>
      </c>
      <c r="F134" s="41"/>
      <c r="G134" s="41">
        <v>112</v>
      </c>
      <c r="H134" s="41">
        <v>112</v>
      </c>
      <c r="I134" s="41"/>
      <c r="J134" s="41">
        <v>704</v>
      </c>
      <c r="K134" s="42">
        <v>704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24"/>
      <c r="W134" s="24"/>
      <c r="X134" s="24"/>
      <c r="Y134" s="24"/>
      <c r="Z134" s="24"/>
    </row>
    <row r="135" spans="1:26" ht="60" x14ac:dyDescent="0.2">
      <c r="A135" s="38">
        <v>94</v>
      </c>
      <c r="B135" s="39" t="s">
        <v>457</v>
      </c>
      <c r="C135" s="40">
        <v>55</v>
      </c>
      <c r="D135" s="41">
        <v>1.43</v>
      </c>
      <c r="E135" s="42" t="s">
        <v>458</v>
      </c>
      <c r="F135" s="41"/>
      <c r="G135" s="41">
        <v>79</v>
      </c>
      <c r="H135" s="41" t="s">
        <v>459</v>
      </c>
      <c r="I135" s="41"/>
      <c r="J135" s="41">
        <v>1046</v>
      </c>
      <c r="K135" s="42">
        <v>1046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24"/>
      <c r="W135" s="24"/>
      <c r="X135" s="24"/>
      <c r="Y135" s="24"/>
      <c r="Z135" s="24"/>
    </row>
    <row r="136" spans="1:26" ht="48" x14ac:dyDescent="0.2">
      <c r="A136" s="38">
        <v>95</v>
      </c>
      <c r="B136" s="39" t="s">
        <v>460</v>
      </c>
      <c r="C136" s="40">
        <v>1</v>
      </c>
      <c r="D136" s="41">
        <v>220.29</v>
      </c>
      <c r="E136" s="42">
        <v>220.29</v>
      </c>
      <c r="F136" s="41"/>
      <c r="G136" s="41">
        <v>220</v>
      </c>
      <c r="H136" s="41">
        <v>220</v>
      </c>
      <c r="I136" s="41"/>
      <c r="J136" s="41">
        <v>1379</v>
      </c>
      <c r="K136" s="42">
        <v>1379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24"/>
      <c r="W136" s="24"/>
      <c r="X136" s="24"/>
      <c r="Y136" s="24"/>
      <c r="Z136" s="24"/>
    </row>
    <row r="137" spans="1:26" ht="48" x14ac:dyDescent="0.2">
      <c r="A137" s="38">
        <v>96</v>
      </c>
      <c r="B137" s="39" t="s">
        <v>461</v>
      </c>
      <c r="C137" s="40">
        <v>1</v>
      </c>
      <c r="D137" s="41">
        <v>220.29</v>
      </c>
      <c r="E137" s="42">
        <v>220.29</v>
      </c>
      <c r="F137" s="41"/>
      <c r="G137" s="41">
        <v>220</v>
      </c>
      <c r="H137" s="41">
        <v>220</v>
      </c>
      <c r="I137" s="41"/>
      <c r="J137" s="41">
        <v>1379</v>
      </c>
      <c r="K137" s="42">
        <v>1379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24"/>
      <c r="W137" s="24"/>
      <c r="X137" s="24"/>
      <c r="Y137" s="24"/>
      <c r="Z137" s="24"/>
    </row>
    <row r="138" spans="1:26" ht="48" x14ac:dyDescent="0.2">
      <c r="A138" s="38">
        <v>97</v>
      </c>
      <c r="B138" s="39" t="s">
        <v>462</v>
      </c>
      <c r="C138" s="40">
        <v>8.9</v>
      </c>
      <c r="D138" s="41">
        <v>23.8</v>
      </c>
      <c r="E138" s="42">
        <v>23.8</v>
      </c>
      <c r="F138" s="41"/>
      <c r="G138" s="41">
        <v>212</v>
      </c>
      <c r="H138" s="41">
        <v>212</v>
      </c>
      <c r="I138" s="41"/>
      <c r="J138" s="41">
        <v>1326</v>
      </c>
      <c r="K138" s="42">
        <v>1326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24"/>
      <c r="W138" s="24"/>
      <c r="X138" s="24"/>
      <c r="Y138" s="24"/>
      <c r="Z138" s="24"/>
    </row>
    <row r="139" spans="1:26" ht="72" x14ac:dyDescent="0.2">
      <c r="A139" s="38">
        <v>98</v>
      </c>
      <c r="B139" s="39" t="s">
        <v>463</v>
      </c>
      <c r="C139" s="40" t="s">
        <v>464</v>
      </c>
      <c r="D139" s="41">
        <v>25.08</v>
      </c>
      <c r="E139" s="42">
        <v>25.08</v>
      </c>
      <c r="F139" s="41"/>
      <c r="G139" s="41">
        <v>1</v>
      </c>
      <c r="H139" s="41">
        <v>1</v>
      </c>
      <c r="I139" s="41"/>
      <c r="J139" s="41">
        <v>7</v>
      </c>
      <c r="K139" s="42">
        <v>7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24"/>
      <c r="W139" s="24"/>
      <c r="X139" s="24"/>
      <c r="Y139" s="24"/>
      <c r="Z139" s="24"/>
    </row>
    <row r="140" spans="1:26" ht="60" x14ac:dyDescent="0.2">
      <c r="A140" s="38">
        <v>99</v>
      </c>
      <c r="B140" s="39" t="s">
        <v>465</v>
      </c>
      <c r="C140" s="40">
        <v>1</v>
      </c>
      <c r="D140" s="41">
        <v>188.48</v>
      </c>
      <c r="E140" s="42" t="s">
        <v>466</v>
      </c>
      <c r="F140" s="41">
        <v>85.41</v>
      </c>
      <c r="G140" s="41">
        <v>188</v>
      </c>
      <c r="H140" s="41" t="s">
        <v>467</v>
      </c>
      <c r="I140" s="41">
        <v>85</v>
      </c>
      <c r="J140" s="41">
        <v>1332</v>
      </c>
      <c r="K140" s="42" t="s">
        <v>468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>
        <v>310</v>
      </c>
      <c r="V140" s="24"/>
      <c r="W140" s="24"/>
      <c r="X140" s="24"/>
      <c r="Y140" s="24"/>
      <c r="Z140" s="24"/>
    </row>
    <row r="141" spans="1:26" ht="60" x14ac:dyDescent="0.2">
      <c r="A141" s="38">
        <v>100</v>
      </c>
      <c r="B141" s="39" t="s">
        <v>469</v>
      </c>
      <c r="C141" s="40" t="s">
        <v>470</v>
      </c>
      <c r="D141" s="41">
        <v>17.54</v>
      </c>
      <c r="E141" s="42">
        <v>4.99</v>
      </c>
      <c r="F141" s="41" t="s">
        <v>471</v>
      </c>
      <c r="G141" s="41">
        <v>51</v>
      </c>
      <c r="H141" s="41">
        <v>14</v>
      </c>
      <c r="I141" s="41" t="s">
        <v>472</v>
      </c>
      <c r="J141" s="41">
        <v>456</v>
      </c>
      <c r="K141" s="42">
        <v>196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 t="s">
        <v>473</v>
      </c>
      <c r="V141" s="24"/>
      <c r="W141" s="24"/>
      <c r="X141" s="24"/>
      <c r="Y141" s="24"/>
      <c r="Z141" s="24"/>
    </row>
    <row r="142" spans="1:26" ht="72" x14ac:dyDescent="0.2">
      <c r="A142" s="38">
        <v>101</v>
      </c>
      <c r="B142" s="39" t="s">
        <v>474</v>
      </c>
      <c r="C142" s="40" t="s">
        <v>470</v>
      </c>
      <c r="D142" s="41">
        <v>6.04</v>
      </c>
      <c r="E142" s="42">
        <v>0.97</v>
      </c>
      <c r="F142" s="41" t="s">
        <v>475</v>
      </c>
      <c r="G142" s="41">
        <v>18</v>
      </c>
      <c r="H142" s="41">
        <v>3</v>
      </c>
      <c r="I142" s="41" t="s">
        <v>476</v>
      </c>
      <c r="J142" s="41">
        <v>141</v>
      </c>
      <c r="K142" s="42">
        <v>38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 t="s">
        <v>477</v>
      </c>
      <c r="V142" s="24"/>
      <c r="W142" s="24"/>
      <c r="X142" s="24"/>
      <c r="Y142" s="24"/>
      <c r="Z142" s="24"/>
    </row>
    <row r="143" spans="1:26" ht="72" x14ac:dyDescent="0.2">
      <c r="A143" s="43">
        <v>102</v>
      </c>
      <c r="B143" s="44" t="s">
        <v>478</v>
      </c>
      <c r="C143" s="45">
        <v>1</v>
      </c>
      <c r="D143" s="46">
        <v>968.45</v>
      </c>
      <c r="E143" s="47">
        <v>170.24</v>
      </c>
      <c r="F143" s="46" t="s">
        <v>479</v>
      </c>
      <c r="G143" s="46">
        <v>968</v>
      </c>
      <c r="H143" s="46">
        <v>170</v>
      </c>
      <c r="I143" s="46" t="s">
        <v>480</v>
      </c>
      <c r="J143" s="46">
        <v>7881</v>
      </c>
      <c r="K143" s="47">
        <v>2308</v>
      </c>
      <c r="L143" s="47"/>
      <c r="M143" s="47"/>
      <c r="N143" s="47"/>
      <c r="O143" s="47"/>
      <c r="P143" s="47"/>
      <c r="Q143" s="47"/>
      <c r="R143" s="47"/>
      <c r="S143" s="47"/>
      <c r="T143" s="47"/>
      <c r="U143" s="47" t="s">
        <v>481</v>
      </c>
      <c r="V143" s="24"/>
      <c r="W143" s="24"/>
      <c r="X143" s="24"/>
      <c r="Y143" s="24"/>
      <c r="Z143" s="24"/>
    </row>
    <row r="144" spans="1:26" ht="21" customHeight="1" x14ac:dyDescent="0.2">
      <c r="A144" s="63" t="s">
        <v>482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24"/>
      <c r="W144" s="24"/>
      <c r="X144" s="24"/>
      <c r="Y144" s="24"/>
      <c r="Z144" s="24"/>
    </row>
    <row r="145" spans="1:26" ht="17.850000000000001" customHeight="1" x14ac:dyDescent="0.2">
      <c r="A145" s="65" t="s">
        <v>483</v>
      </c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24"/>
      <c r="W145" s="24"/>
      <c r="X145" s="24"/>
      <c r="Y145" s="24"/>
      <c r="Z145" s="24"/>
    </row>
    <row r="146" spans="1:26" ht="48" x14ac:dyDescent="0.2">
      <c r="A146" s="38">
        <v>103</v>
      </c>
      <c r="B146" s="39" t="s">
        <v>484</v>
      </c>
      <c r="C146" s="40" t="s">
        <v>485</v>
      </c>
      <c r="D146" s="41">
        <v>601.35</v>
      </c>
      <c r="E146" s="42">
        <v>130.35</v>
      </c>
      <c r="F146" s="41" t="s">
        <v>486</v>
      </c>
      <c r="G146" s="41">
        <v>168</v>
      </c>
      <c r="H146" s="41">
        <v>36</v>
      </c>
      <c r="I146" s="41" t="s">
        <v>487</v>
      </c>
      <c r="J146" s="41">
        <v>1434</v>
      </c>
      <c r="K146" s="42">
        <v>495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 t="s">
        <v>488</v>
      </c>
      <c r="V146" s="24"/>
      <c r="W146" s="24"/>
      <c r="X146" s="24"/>
      <c r="Y146" s="24"/>
      <c r="Z146" s="24"/>
    </row>
    <row r="147" spans="1:26" ht="72" x14ac:dyDescent="0.2">
      <c r="A147" s="38">
        <v>104</v>
      </c>
      <c r="B147" s="39" t="s">
        <v>489</v>
      </c>
      <c r="C147" s="40" t="s">
        <v>490</v>
      </c>
      <c r="D147" s="41">
        <v>3905.55</v>
      </c>
      <c r="E147" s="42" t="s">
        <v>491</v>
      </c>
      <c r="F147" s="41" t="s">
        <v>492</v>
      </c>
      <c r="G147" s="41">
        <v>1094</v>
      </c>
      <c r="H147" s="41" t="s">
        <v>493</v>
      </c>
      <c r="I147" s="41" t="s">
        <v>494</v>
      </c>
      <c r="J147" s="41">
        <v>6750</v>
      </c>
      <c r="K147" s="42" t="s">
        <v>495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 t="s">
        <v>496</v>
      </c>
      <c r="V147" s="24"/>
      <c r="W147" s="24"/>
      <c r="X147" s="24"/>
      <c r="Y147" s="24"/>
      <c r="Z147" s="24"/>
    </row>
    <row r="148" spans="1:26" ht="60" x14ac:dyDescent="0.2">
      <c r="A148" s="38">
        <v>105</v>
      </c>
      <c r="B148" s="39" t="s">
        <v>497</v>
      </c>
      <c r="C148" s="40">
        <v>28</v>
      </c>
      <c r="D148" s="41">
        <v>122</v>
      </c>
      <c r="E148" s="42" t="s">
        <v>498</v>
      </c>
      <c r="F148" s="41"/>
      <c r="G148" s="41">
        <v>3416</v>
      </c>
      <c r="H148" s="41" t="s">
        <v>499</v>
      </c>
      <c r="I148" s="41"/>
      <c r="J148" s="41">
        <v>15339</v>
      </c>
      <c r="K148" s="42" t="s">
        <v>500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24"/>
      <c r="W148" s="24"/>
      <c r="X148" s="24"/>
      <c r="Y148" s="24"/>
      <c r="Z148" s="24"/>
    </row>
    <row r="149" spans="1:26" ht="60" x14ac:dyDescent="0.2">
      <c r="A149" s="38">
        <v>106</v>
      </c>
      <c r="B149" s="39" t="s">
        <v>501</v>
      </c>
      <c r="C149" s="40" t="s">
        <v>502</v>
      </c>
      <c r="D149" s="41">
        <v>4.12</v>
      </c>
      <c r="E149" s="42"/>
      <c r="F149" s="41">
        <v>4.12</v>
      </c>
      <c r="G149" s="41">
        <v>160</v>
      </c>
      <c r="H149" s="41"/>
      <c r="I149" s="41">
        <v>160</v>
      </c>
      <c r="J149" s="41">
        <v>1181</v>
      </c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>
        <v>1181</v>
      </c>
      <c r="V149" s="24"/>
      <c r="W149" s="24"/>
      <c r="X149" s="24"/>
      <c r="Y149" s="24"/>
      <c r="Z149" s="24"/>
    </row>
    <row r="150" spans="1:26" ht="144" x14ac:dyDescent="0.2">
      <c r="A150" s="38">
        <v>107</v>
      </c>
      <c r="B150" s="39" t="s">
        <v>503</v>
      </c>
      <c r="C150" s="40" t="s">
        <v>502</v>
      </c>
      <c r="D150" s="41">
        <v>10.4</v>
      </c>
      <c r="E150" s="42"/>
      <c r="F150" s="41">
        <v>10.4</v>
      </c>
      <c r="G150" s="41">
        <v>403</v>
      </c>
      <c r="H150" s="41"/>
      <c r="I150" s="41">
        <v>403</v>
      </c>
      <c r="J150" s="41">
        <v>2432</v>
      </c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>
        <v>2432</v>
      </c>
      <c r="V150" s="24"/>
      <c r="W150" s="24"/>
      <c r="X150" s="24"/>
      <c r="Y150" s="24"/>
      <c r="Z150" s="24"/>
    </row>
    <row r="151" spans="1:26" ht="17.850000000000001" customHeight="1" x14ac:dyDescent="0.2">
      <c r="A151" s="65" t="s">
        <v>504</v>
      </c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24"/>
      <c r="W151" s="24"/>
      <c r="X151" s="24"/>
      <c r="Y151" s="24"/>
      <c r="Z151" s="24"/>
    </row>
    <row r="152" spans="1:26" ht="36" x14ac:dyDescent="0.2">
      <c r="A152" s="38">
        <v>108</v>
      </c>
      <c r="B152" s="39" t="s">
        <v>505</v>
      </c>
      <c r="C152" s="40">
        <v>7.17</v>
      </c>
      <c r="D152" s="41">
        <v>293.8</v>
      </c>
      <c r="E152" s="42">
        <v>107.41</v>
      </c>
      <c r="F152" s="41" t="s">
        <v>506</v>
      </c>
      <c r="G152" s="41">
        <v>2107</v>
      </c>
      <c r="H152" s="41">
        <v>770</v>
      </c>
      <c r="I152" s="41" t="s">
        <v>507</v>
      </c>
      <c r="J152" s="41">
        <v>19746</v>
      </c>
      <c r="K152" s="42">
        <v>10441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 t="s">
        <v>508</v>
      </c>
      <c r="V152" s="24"/>
      <c r="W152" s="24"/>
      <c r="X152" s="24"/>
      <c r="Y152" s="24"/>
      <c r="Z152" s="24"/>
    </row>
    <row r="153" spans="1:26" ht="60" x14ac:dyDescent="0.2">
      <c r="A153" s="38">
        <v>109</v>
      </c>
      <c r="B153" s="39" t="s">
        <v>509</v>
      </c>
      <c r="C153" s="40" t="s">
        <v>510</v>
      </c>
      <c r="D153" s="41">
        <v>1518.44</v>
      </c>
      <c r="E153" s="42">
        <v>1518.44</v>
      </c>
      <c r="F153" s="41"/>
      <c r="G153" s="41">
        <v>109</v>
      </c>
      <c r="H153" s="41">
        <v>109</v>
      </c>
      <c r="I153" s="41"/>
      <c r="J153" s="41">
        <v>1476</v>
      </c>
      <c r="K153" s="42">
        <v>1476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24"/>
      <c r="W153" s="24"/>
      <c r="X153" s="24"/>
      <c r="Y153" s="24"/>
      <c r="Z153" s="24"/>
    </row>
    <row r="154" spans="1:26" ht="72" x14ac:dyDescent="0.2">
      <c r="A154" s="38">
        <v>110</v>
      </c>
      <c r="B154" s="39" t="s">
        <v>511</v>
      </c>
      <c r="C154" s="40" t="s">
        <v>510</v>
      </c>
      <c r="D154" s="41">
        <v>15470.45</v>
      </c>
      <c r="E154" s="42" t="s">
        <v>512</v>
      </c>
      <c r="F154" s="41" t="s">
        <v>513</v>
      </c>
      <c r="G154" s="41">
        <v>1109</v>
      </c>
      <c r="H154" s="41" t="s">
        <v>514</v>
      </c>
      <c r="I154" s="41" t="s">
        <v>515</v>
      </c>
      <c r="J154" s="41">
        <v>9588</v>
      </c>
      <c r="K154" s="42" t="s">
        <v>516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 t="s">
        <v>517</v>
      </c>
      <c r="V154" s="24"/>
      <c r="W154" s="24"/>
      <c r="X154" s="24"/>
      <c r="Y154" s="24"/>
      <c r="Z154" s="24"/>
    </row>
    <row r="155" spans="1:26" ht="36" x14ac:dyDescent="0.2">
      <c r="A155" s="38">
        <v>111</v>
      </c>
      <c r="B155" s="39" t="s">
        <v>127</v>
      </c>
      <c r="C155" s="40" t="s">
        <v>518</v>
      </c>
      <c r="D155" s="41">
        <v>592</v>
      </c>
      <c r="E155" s="42" t="s">
        <v>129</v>
      </c>
      <c r="F155" s="41"/>
      <c r="G155" s="41">
        <v>4330</v>
      </c>
      <c r="H155" s="41" t="s">
        <v>519</v>
      </c>
      <c r="I155" s="41"/>
      <c r="J155" s="41">
        <v>21500</v>
      </c>
      <c r="K155" s="42" t="s">
        <v>520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24"/>
      <c r="W155" s="24"/>
      <c r="X155" s="24"/>
      <c r="Y155" s="24"/>
      <c r="Z155" s="24"/>
    </row>
    <row r="156" spans="1:26" ht="60" x14ac:dyDescent="0.2">
      <c r="A156" s="38">
        <v>112</v>
      </c>
      <c r="B156" s="39" t="s">
        <v>521</v>
      </c>
      <c r="C156" s="40" t="s">
        <v>522</v>
      </c>
      <c r="D156" s="41">
        <v>44.21</v>
      </c>
      <c r="E156" s="42"/>
      <c r="F156" s="41">
        <v>44.21</v>
      </c>
      <c r="G156" s="41">
        <v>602</v>
      </c>
      <c r="H156" s="41"/>
      <c r="I156" s="41">
        <v>602</v>
      </c>
      <c r="J156" s="41">
        <v>5530</v>
      </c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>
        <v>5530</v>
      </c>
      <c r="V156" s="24"/>
      <c r="W156" s="24"/>
      <c r="X156" s="24"/>
      <c r="Y156" s="24"/>
      <c r="Z156" s="24"/>
    </row>
    <row r="157" spans="1:26" ht="72" x14ac:dyDescent="0.2">
      <c r="A157" s="38">
        <v>113</v>
      </c>
      <c r="B157" s="39" t="s">
        <v>74</v>
      </c>
      <c r="C157" s="40" t="s">
        <v>522</v>
      </c>
      <c r="D157" s="41">
        <v>8.33</v>
      </c>
      <c r="E157" s="42"/>
      <c r="F157" s="41">
        <v>8.33</v>
      </c>
      <c r="G157" s="41">
        <v>113</v>
      </c>
      <c r="H157" s="41"/>
      <c r="I157" s="41">
        <v>113</v>
      </c>
      <c r="J157" s="41">
        <v>533</v>
      </c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>
        <v>533</v>
      </c>
      <c r="V157" s="24"/>
      <c r="W157" s="24"/>
      <c r="X157" s="24"/>
      <c r="Y157" s="24"/>
      <c r="Z157" s="24"/>
    </row>
    <row r="158" spans="1:26" ht="17.850000000000001" customHeight="1" x14ac:dyDescent="0.2">
      <c r="A158" s="65" t="s">
        <v>523</v>
      </c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24"/>
      <c r="W158" s="24"/>
      <c r="X158" s="24"/>
      <c r="Y158" s="24"/>
      <c r="Z158" s="24"/>
    </row>
    <row r="159" spans="1:26" ht="48" x14ac:dyDescent="0.2">
      <c r="A159" s="38">
        <v>114</v>
      </c>
      <c r="B159" s="39" t="s">
        <v>524</v>
      </c>
      <c r="C159" s="40" t="s">
        <v>525</v>
      </c>
      <c r="D159" s="41">
        <v>318.83</v>
      </c>
      <c r="E159" s="42" t="s">
        <v>526</v>
      </c>
      <c r="F159" s="41" t="s">
        <v>527</v>
      </c>
      <c r="G159" s="41">
        <v>934</v>
      </c>
      <c r="H159" s="41" t="s">
        <v>528</v>
      </c>
      <c r="I159" s="41" t="s">
        <v>529</v>
      </c>
      <c r="J159" s="41">
        <v>11027</v>
      </c>
      <c r="K159" s="42" t="s">
        <v>530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 t="s">
        <v>531</v>
      </c>
      <c r="V159" s="24"/>
      <c r="W159" s="24"/>
      <c r="X159" s="24"/>
      <c r="Y159" s="24"/>
      <c r="Z159" s="24"/>
    </row>
    <row r="160" spans="1:26" ht="36" x14ac:dyDescent="0.2">
      <c r="A160" s="38">
        <v>115</v>
      </c>
      <c r="B160" s="39" t="s">
        <v>532</v>
      </c>
      <c r="C160" s="40" t="s">
        <v>533</v>
      </c>
      <c r="D160" s="41">
        <v>602.52</v>
      </c>
      <c r="E160" s="42" t="s">
        <v>534</v>
      </c>
      <c r="F160" s="41" t="s">
        <v>535</v>
      </c>
      <c r="G160" s="41">
        <v>49</v>
      </c>
      <c r="H160" s="41" t="s">
        <v>536</v>
      </c>
      <c r="I160" s="41">
        <v>8</v>
      </c>
      <c r="J160" s="41">
        <v>522</v>
      </c>
      <c r="K160" s="42" t="s">
        <v>537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 t="s">
        <v>538</v>
      </c>
      <c r="V160" s="24"/>
      <c r="W160" s="24"/>
      <c r="X160" s="24"/>
      <c r="Y160" s="24"/>
      <c r="Z160" s="24"/>
    </row>
    <row r="161" spans="1:26" ht="48" x14ac:dyDescent="0.2">
      <c r="A161" s="38">
        <v>116</v>
      </c>
      <c r="B161" s="39" t="s">
        <v>539</v>
      </c>
      <c r="C161" s="40" t="s">
        <v>540</v>
      </c>
      <c r="D161" s="41">
        <v>1214.8699999999999</v>
      </c>
      <c r="E161" s="42" t="s">
        <v>541</v>
      </c>
      <c r="F161" s="41" t="s">
        <v>542</v>
      </c>
      <c r="G161" s="41">
        <v>20</v>
      </c>
      <c r="H161" s="41" t="s">
        <v>543</v>
      </c>
      <c r="I161" s="41"/>
      <c r="J161" s="41">
        <v>95</v>
      </c>
      <c r="K161" s="42" t="s">
        <v>544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>
        <v>2</v>
      </c>
      <c r="V161" s="24"/>
      <c r="W161" s="24"/>
      <c r="X161" s="24"/>
      <c r="Y161" s="24"/>
      <c r="Z161" s="24"/>
    </row>
    <row r="162" spans="1:26" ht="48" x14ac:dyDescent="0.2">
      <c r="A162" s="38">
        <v>117</v>
      </c>
      <c r="B162" s="39" t="s">
        <v>545</v>
      </c>
      <c r="C162" s="40" t="s">
        <v>540</v>
      </c>
      <c r="D162" s="41">
        <v>2006.18</v>
      </c>
      <c r="E162" s="42" t="s">
        <v>546</v>
      </c>
      <c r="F162" s="41" t="s">
        <v>547</v>
      </c>
      <c r="G162" s="41">
        <v>33</v>
      </c>
      <c r="H162" s="41" t="s">
        <v>548</v>
      </c>
      <c r="I162" s="41">
        <v>1</v>
      </c>
      <c r="J162" s="41">
        <v>118</v>
      </c>
      <c r="K162" s="42" t="s">
        <v>549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>
        <v>3</v>
      </c>
      <c r="V162" s="24"/>
      <c r="W162" s="24"/>
      <c r="X162" s="24"/>
      <c r="Y162" s="24"/>
      <c r="Z162" s="24"/>
    </row>
    <row r="163" spans="1:26" ht="36" x14ac:dyDescent="0.2">
      <c r="A163" s="38">
        <v>118</v>
      </c>
      <c r="B163" s="39" t="s">
        <v>550</v>
      </c>
      <c r="C163" s="40" t="s">
        <v>533</v>
      </c>
      <c r="D163" s="41">
        <v>810.62</v>
      </c>
      <c r="E163" s="42" t="s">
        <v>551</v>
      </c>
      <c r="F163" s="41" t="s">
        <v>552</v>
      </c>
      <c r="G163" s="41">
        <v>66</v>
      </c>
      <c r="H163" s="41" t="s">
        <v>553</v>
      </c>
      <c r="I163" s="41">
        <v>12</v>
      </c>
      <c r="J163" s="41">
        <v>722</v>
      </c>
      <c r="K163" s="42" t="s">
        <v>554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 t="s">
        <v>555</v>
      </c>
      <c r="V163" s="24"/>
      <c r="W163" s="24"/>
      <c r="X163" s="24"/>
      <c r="Y163" s="24"/>
      <c r="Z163" s="24"/>
    </row>
    <row r="164" spans="1:26" ht="36" x14ac:dyDescent="0.2">
      <c r="A164" s="43">
        <v>119</v>
      </c>
      <c r="B164" s="44" t="s">
        <v>556</v>
      </c>
      <c r="C164" s="45" t="s">
        <v>525</v>
      </c>
      <c r="D164" s="46">
        <v>441.97</v>
      </c>
      <c r="E164" s="47" t="s">
        <v>557</v>
      </c>
      <c r="F164" s="46" t="s">
        <v>558</v>
      </c>
      <c r="G164" s="46">
        <v>1295</v>
      </c>
      <c r="H164" s="46" t="s">
        <v>559</v>
      </c>
      <c r="I164" s="46" t="s">
        <v>560</v>
      </c>
      <c r="J164" s="46">
        <v>15612</v>
      </c>
      <c r="K164" s="47" t="s">
        <v>561</v>
      </c>
      <c r="L164" s="47"/>
      <c r="M164" s="47"/>
      <c r="N164" s="47"/>
      <c r="O164" s="47"/>
      <c r="P164" s="47"/>
      <c r="Q164" s="47"/>
      <c r="R164" s="47"/>
      <c r="S164" s="47"/>
      <c r="T164" s="47"/>
      <c r="U164" s="47" t="s">
        <v>562</v>
      </c>
      <c r="V164" s="24"/>
      <c r="W164" s="24"/>
      <c r="X164" s="24"/>
      <c r="Y164" s="24"/>
      <c r="Z164" s="24"/>
    </row>
    <row r="165" spans="1:26" ht="36" x14ac:dyDescent="0.2">
      <c r="A165" s="67" t="s">
        <v>563</v>
      </c>
      <c r="B165" s="68"/>
      <c r="C165" s="68"/>
      <c r="D165" s="68"/>
      <c r="E165" s="68"/>
      <c r="F165" s="68"/>
      <c r="G165" s="48">
        <v>102875</v>
      </c>
      <c r="H165" s="48" t="s">
        <v>564</v>
      </c>
      <c r="I165" s="48" t="s">
        <v>565</v>
      </c>
      <c r="J165" s="48">
        <v>596610</v>
      </c>
      <c r="K165" s="48" t="s">
        <v>566</v>
      </c>
      <c r="L165" s="48"/>
      <c r="M165" s="48"/>
      <c r="N165" s="48"/>
      <c r="O165" s="48"/>
      <c r="P165" s="48"/>
      <c r="Q165" s="48"/>
      <c r="R165" s="48"/>
      <c r="S165" s="48"/>
      <c r="T165" s="48"/>
      <c r="U165" s="48" t="s">
        <v>567</v>
      </c>
      <c r="V165" s="24"/>
      <c r="W165" s="24"/>
      <c r="X165" s="24"/>
      <c r="Y165" s="24"/>
      <c r="Z165" s="24"/>
    </row>
    <row r="166" spans="1:26" x14ac:dyDescent="0.2">
      <c r="A166" s="67" t="s">
        <v>568</v>
      </c>
      <c r="B166" s="68"/>
      <c r="C166" s="68"/>
      <c r="D166" s="68"/>
      <c r="E166" s="68"/>
      <c r="F166" s="68"/>
      <c r="G166" s="48">
        <v>102876</v>
      </c>
      <c r="H166" s="48"/>
      <c r="I166" s="48"/>
      <c r="J166" s="48">
        <v>596624</v>
      </c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24"/>
      <c r="W166" s="24"/>
      <c r="X166" s="24"/>
      <c r="Y166" s="24"/>
      <c r="Z166" s="24"/>
    </row>
    <row r="167" spans="1:26" x14ac:dyDescent="0.2">
      <c r="A167" s="67" t="s">
        <v>569</v>
      </c>
      <c r="B167" s="68"/>
      <c r="C167" s="68"/>
      <c r="D167" s="68"/>
      <c r="E167" s="68"/>
      <c r="F167" s="6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24"/>
      <c r="W167" s="24"/>
      <c r="X167" s="24"/>
      <c r="Y167" s="24"/>
      <c r="Z167" s="24"/>
    </row>
    <row r="168" spans="1:26" ht="36" x14ac:dyDescent="0.2">
      <c r="A168" s="67" t="s">
        <v>570</v>
      </c>
      <c r="B168" s="68"/>
      <c r="C168" s="68"/>
      <c r="D168" s="68"/>
      <c r="E168" s="68"/>
      <c r="F168" s="68"/>
      <c r="G168" s="48">
        <v>1</v>
      </c>
      <c r="H168" s="48" t="s">
        <v>571</v>
      </c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24"/>
      <c r="W168" s="24"/>
      <c r="X168" s="24"/>
      <c r="Y168" s="24"/>
      <c r="Z168" s="24"/>
    </row>
    <row r="169" spans="1:26" ht="36" x14ac:dyDescent="0.2">
      <c r="A169" s="67" t="s">
        <v>572</v>
      </c>
      <c r="B169" s="68"/>
      <c r="C169" s="68"/>
      <c r="D169" s="68"/>
      <c r="E169" s="68"/>
      <c r="F169" s="68"/>
      <c r="G169" s="48"/>
      <c r="H169" s="48"/>
      <c r="I169" s="48"/>
      <c r="J169" s="48">
        <v>14</v>
      </c>
      <c r="K169" s="48" t="s">
        <v>573</v>
      </c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24"/>
      <c r="W169" s="24"/>
      <c r="X169" s="24"/>
      <c r="Y169" s="24"/>
      <c r="Z169" s="24"/>
    </row>
    <row r="170" spans="1:26" x14ac:dyDescent="0.2">
      <c r="A170" s="67" t="s">
        <v>574</v>
      </c>
      <c r="B170" s="68"/>
      <c r="C170" s="68"/>
      <c r="D170" s="68"/>
      <c r="E170" s="68"/>
      <c r="F170" s="6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24"/>
      <c r="W170" s="24"/>
      <c r="X170" s="24"/>
      <c r="Y170" s="24"/>
      <c r="Z170" s="24"/>
    </row>
    <row r="171" spans="1:26" x14ac:dyDescent="0.2">
      <c r="A171" s="67" t="s">
        <v>575</v>
      </c>
      <c r="B171" s="68"/>
      <c r="C171" s="68"/>
      <c r="D171" s="68"/>
      <c r="E171" s="68"/>
      <c r="F171" s="68"/>
      <c r="G171" s="48">
        <v>12648</v>
      </c>
      <c r="H171" s="48"/>
      <c r="I171" s="48"/>
      <c r="J171" s="48">
        <v>159538</v>
      </c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24"/>
      <c r="W171" s="24"/>
      <c r="X171" s="24"/>
      <c r="Y171" s="24"/>
      <c r="Z171" s="24"/>
    </row>
    <row r="172" spans="1:26" x14ac:dyDescent="0.2">
      <c r="A172" s="67" t="s">
        <v>576</v>
      </c>
      <c r="B172" s="68"/>
      <c r="C172" s="68"/>
      <c r="D172" s="68"/>
      <c r="E172" s="68"/>
      <c r="F172" s="68"/>
      <c r="G172" s="48">
        <v>70928</v>
      </c>
      <c r="H172" s="48"/>
      <c r="I172" s="48"/>
      <c r="J172" s="48">
        <v>341535</v>
      </c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24"/>
      <c r="W172" s="24"/>
      <c r="X172" s="24"/>
      <c r="Y172" s="24"/>
      <c r="Z172" s="24"/>
    </row>
    <row r="173" spans="1:26" x14ac:dyDescent="0.2">
      <c r="A173" s="67" t="s">
        <v>577</v>
      </c>
      <c r="B173" s="68"/>
      <c r="C173" s="68"/>
      <c r="D173" s="68"/>
      <c r="E173" s="68"/>
      <c r="F173" s="68"/>
      <c r="G173" s="48">
        <v>20829</v>
      </c>
      <c r="H173" s="48"/>
      <c r="I173" s="48"/>
      <c r="J173" s="48">
        <v>116303</v>
      </c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24"/>
      <c r="W173" s="24"/>
      <c r="X173" s="24"/>
      <c r="Y173" s="24"/>
      <c r="Z173" s="24"/>
    </row>
    <row r="174" spans="1:26" x14ac:dyDescent="0.2">
      <c r="A174" s="69" t="s">
        <v>578</v>
      </c>
      <c r="B174" s="70"/>
      <c r="C174" s="70"/>
      <c r="D174" s="70"/>
      <c r="E174" s="70"/>
      <c r="F174" s="70"/>
      <c r="G174" s="49">
        <v>10928</v>
      </c>
      <c r="H174" s="49"/>
      <c r="I174" s="49"/>
      <c r="J174" s="49">
        <v>126010</v>
      </c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24"/>
      <c r="W174" s="24"/>
      <c r="X174" s="24"/>
      <c r="Y174" s="24"/>
      <c r="Z174" s="24"/>
    </row>
    <row r="175" spans="1:26" x14ac:dyDescent="0.2">
      <c r="A175" s="69" t="s">
        <v>579</v>
      </c>
      <c r="B175" s="70"/>
      <c r="C175" s="70"/>
      <c r="D175" s="70"/>
      <c r="E175" s="70"/>
      <c r="F175" s="70"/>
      <c r="G175" s="49">
        <v>7207</v>
      </c>
      <c r="H175" s="49"/>
      <c r="I175" s="49"/>
      <c r="J175" s="49">
        <v>78193</v>
      </c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24"/>
      <c r="W175" s="24"/>
      <c r="X175" s="24"/>
      <c r="Y175" s="24"/>
      <c r="Z175" s="24"/>
    </row>
    <row r="176" spans="1:26" x14ac:dyDescent="0.2">
      <c r="A176" s="69" t="s">
        <v>580</v>
      </c>
      <c r="B176" s="70"/>
      <c r="C176" s="70"/>
      <c r="D176" s="70"/>
      <c r="E176" s="70"/>
      <c r="F176" s="70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24"/>
      <c r="W176" s="24"/>
      <c r="X176" s="24"/>
      <c r="Y176" s="24"/>
      <c r="Z176" s="24"/>
    </row>
    <row r="177" spans="1:26" x14ac:dyDescent="0.2">
      <c r="A177" s="67" t="s">
        <v>581</v>
      </c>
      <c r="B177" s="68"/>
      <c r="C177" s="68"/>
      <c r="D177" s="68"/>
      <c r="E177" s="68"/>
      <c r="F177" s="68"/>
      <c r="G177" s="48">
        <v>120676</v>
      </c>
      <c r="H177" s="48"/>
      <c r="I177" s="48"/>
      <c r="J177" s="48">
        <v>797404</v>
      </c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24"/>
      <c r="W177" s="24"/>
      <c r="X177" s="24"/>
      <c r="Y177" s="24"/>
      <c r="Z177" s="24"/>
    </row>
    <row r="178" spans="1:26" x14ac:dyDescent="0.2">
      <c r="A178" s="67" t="s">
        <v>582</v>
      </c>
      <c r="B178" s="68"/>
      <c r="C178" s="68"/>
      <c r="D178" s="68"/>
      <c r="E178" s="68"/>
      <c r="F178" s="68"/>
      <c r="G178" s="48">
        <v>335</v>
      </c>
      <c r="H178" s="48"/>
      <c r="I178" s="48"/>
      <c r="J178" s="48">
        <v>3423</v>
      </c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24"/>
      <c r="W178" s="24"/>
      <c r="X178" s="24"/>
      <c r="Y178" s="24"/>
      <c r="Z178" s="24"/>
    </row>
    <row r="179" spans="1:26" x14ac:dyDescent="0.2">
      <c r="A179" s="67" t="s">
        <v>583</v>
      </c>
      <c r="B179" s="68"/>
      <c r="C179" s="68"/>
      <c r="D179" s="68"/>
      <c r="E179" s="68"/>
      <c r="F179" s="68"/>
      <c r="G179" s="48">
        <v>121011</v>
      </c>
      <c r="H179" s="48"/>
      <c r="I179" s="48"/>
      <c r="J179" s="48">
        <v>800827</v>
      </c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24"/>
      <c r="W179" s="24"/>
      <c r="X179" s="24"/>
      <c r="Y179" s="24"/>
      <c r="Z179" s="24"/>
    </row>
    <row r="180" spans="1:26" x14ac:dyDescent="0.2">
      <c r="A180" s="69" t="s">
        <v>584</v>
      </c>
      <c r="B180" s="70"/>
      <c r="C180" s="70"/>
      <c r="D180" s="70"/>
      <c r="E180" s="70"/>
      <c r="F180" s="70"/>
      <c r="G180" s="49">
        <v>121011</v>
      </c>
      <c r="H180" s="49"/>
      <c r="I180" s="49"/>
      <c r="J180" s="49">
        <v>800827</v>
      </c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24"/>
      <c r="W180" s="24"/>
      <c r="X180" s="24"/>
      <c r="Y180" s="24"/>
      <c r="Z180" s="24"/>
    </row>
    <row r="181" spans="1:26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4"/>
      <c r="W181" s="24"/>
      <c r="X181" s="24"/>
      <c r="Y181" s="24"/>
      <c r="Z181" s="24"/>
    </row>
    <row r="182" spans="1:26" x14ac:dyDescent="0.2">
      <c r="A182" s="25"/>
      <c r="B182" s="29" t="s">
        <v>23</v>
      </c>
      <c r="C182" s="30"/>
      <c r="D182" s="31"/>
      <c r="E182" s="31"/>
      <c r="F182" s="30"/>
      <c r="G182" s="32">
        <f>IF(ISBLANK(X20),"",ROUND(Y20/X20,2)*100)</f>
        <v>86</v>
      </c>
      <c r="H182" s="4"/>
      <c r="I182" s="4"/>
      <c r="J182" s="32">
        <f>IF(ISBLANK(X21),"",ROUND(Y21/X21,2)*100)</f>
        <v>79</v>
      </c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24"/>
      <c r="W182" s="24"/>
      <c r="X182" s="24"/>
      <c r="Y182" s="24"/>
      <c r="Z182" s="24"/>
    </row>
    <row r="183" spans="1:26" x14ac:dyDescent="0.2">
      <c r="A183" s="25"/>
      <c r="B183" s="29" t="s">
        <v>24</v>
      </c>
      <c r="C183" s="30"/>
      <c r="D183" s="31"/>
      <c r="E183" s="31"/>
      <c r="F183" s="30"/>
      <c r="G183" s="20">
        <f>IF(ISBLANK(X20),"",ROUND(Z20/X20,2)*100)</f>
        <v>56.999999999999993</v>
      </c>
      <c r="H183" s="6"/>
      <c r="I183" s="6"/>
      <c r="J183" s="20">
        <f>IF(ISBLANK(X21),"",ROUND(Z21/X21,2)*100)</f>
        <v>49</v>
      </c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24"/>
      <c r="W183" s="24"/>
      <c r="X183" s="24"/>
      <c r="Y183" s="24"/>
      <c r="Z183" s="24"/>
    </row>
    <row r="184" spans="1:26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24"/>
      <c r="W184" s="24"/>
      <c r="X184" s="24"/>
      <c r="Y184" s="24"/>
      <c r="Z184" s="24"/>
    </row>
    <row r="185" spans="1:26" x14ac:dyDescent="0.2">
      <c r="A185" s="35" t="s">
        <v>32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x14ac:dyDescent="0.2">
      <c r="A186" s="2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x14ac:dyDescent="0.2">
      <c r="A187" s="35" t="s">
        <v>33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x14ac:dyDescent="0.2">
      <c r="A188" s="21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6"/>
      <c r="W188" s="6"/>
      <c r="X188" s="6"/>
      <c r="Y188" s="6"/>
      <c r="Z188" s="6"/>
    </row>
    <row r="189" spans="1:26" x14ac:dyDescent="0.2">
      <c r="V189" s="26"/>
      <c r="W189" s="26"/>
      <c r="X189" s="26"/>
      <c r="Y189" s="26"/>
      <c r="Z189" s="26"/>
    </row>
  </sheetData>
  <mergeCells count="57">
    <mergeCell ref="A179:F179"/>
    <mergeCell ref="A180:F180"/>
    <mergeCell ref="A173:F173"/>
    <mergeCell ref="A174:F174"/>
    <mergeCell ref="A175:F175"/>
    <mergeCell ref="A176:F176"/>
    <mergeCell ref="A177:F177"/>
    <mergeCell ref="A178:F178"/>
    <mergeCell ref="A172:F172"/>
    <mergeCell ref="A144:U144"/>
    <mergeCell ref="A145:U145"/>
    <mergeCell ref="A151:U151"/>
    <mergeCell ref="A158:U158"/>
    <mergeCell ref="A165:F165"/>
    <mergeCell ref="A166:F166"/>
    <mergeCell ref="A167:F167"/>
    <mergeCell ref="A168:F168"/>
    <mergeCell ref="A169:F169"/>
    <mergeCell ref="A170:F170"/>
    <mergeCell ref="A171:F171"/>
    <mergeCell ref="A131:U131"/>
    <mergeCell ref="A30:U30"/>
    <mergeCell ref="A49:U49"/>
    <mergeCell ref="A62:U62"/>
    <mergeCell ref="A70:U70"/>
    <mergeCell ref="A71:U71"/>
    <mergeCell ref="A86:U86"/>
    <mergeCell ref="A94:U94"/>
    <mergeCell ref="A98:U98"/>
    <mergeCell ref="A99:U99"/>
    <mergeCell ref="A106:U106"/>
    <mergeCell ref="A113:U113"/>
    <mergeCell ref="A11:U11"/>
    <mergeCell ref="A12:U12"/>
    <mergeCell ref="A13:U13"/>
    <mergeCell ref="A14:U14"/>
    <mergeCell ref="J16:U16"/>
    <mergeCell ref="G16:I16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G20:H20"/>
    <mergeCell ref="J17:K17"/>
    <mergeCell ref="J20:K20"/>
    <mergeCell ref="G18:H18"/>
    <mergeCell ref="G19:H19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2020-04-21T04:16:03Z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